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05" activeTab="4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<sst xmlns="http://schemas.openxmlformats.org/spreadsheetml/2006/main" count="287" uniqueCount="179">
  <si>
    <t>I. forduló</t>
  </si>
  <si>
    <t>II. forduló</t>
  </si>
  <si>
    <t>III. forduló</t>
  </si>
  <si>
    <t>IV. forduló</t>
  </si>
  <si>
    <t>Kinizsi</t>
  </si>
  <si>
    <t>Kővári Árpád</t>
  </si>
  <si>
    <t>Mészáros Mihály</t>
  </si>
  <si>
    <t>Vidács István</t>
  </si>
  <si>
    <t>Juhász Tibor</t>
  </si>
  <si>
    <t>Santé</t>
  </si>
  <si>
    <t>Péter Csaba</t>
  </si>
  <si>
    <t>Péter Norbert</t>
  </si>
  <si>
    <t>Mladin István</t>
  </si>
  <si>
    <t>Calbert László</t>
  </si>
  <si>
    <t>Frank Antal</t>
  </si>
  <si>
    <t>Papp Tamás</t>
  </si>
  <si>
    <t>Szedd Le</t>
  </si>
  <si>
    <t>Gyuris Gábor</t>
  </si>
  <si>
    <t>Olajos Mihály</t>
  </si>
  <si>
    <t>Iványi László</t>
  </si>
  <si>
    <t>Rangasz Pál</t>
  </si>
  <si>
    <t>Elek-Savanya István</t>
  </si>
  <si>
    <t>Kaufmann Zoltán</t>
  </si>
  <si>
    <t>Amazonok</t>
  </si>
  <si>
    <t>Tímár Edina</t>
  </si>
  <si>
    <t>Sáfrány Anita</t>
  </si>
  <si>
    <t>Lázár János</t>
  </si>
  <si>
    <t>Zsódi Imre</t>
  </si>
  <si>
    <t>Mracskó Annamária</t>
  </si>
  <si>
    <t>Eredmények</t>
  </si>
  <si>
    <t>Pontok</t>
  </si>
  <si>
    <t>Össz pontszám:</t>
  </si>
  <si>
    <t>Kalmár</t>
  </si>
  <si>
    <t>Anro ker</t>
  </si>
  <si>
    <t>Bolgár</t>
  </si>
  <si>
    <t>Tápé</t>
  </si>
  <si>
    <t>Bolgár Díszfa</t>
  </si>
  <si>
    <t>Kalmár Motor</t>
  </si>
  <si>
    <t>Kalmár József</t>
  </si>
  <si>
    <t>Németh József</t>
  </si>
  <si>
    <t>Balázs István</t>
  </si>
  <si>
    <t>Kórász Anna</t>
  </si>
  <si>
    <t>Andrási Csaba</t>
  </si>
  <si>
    <t>Pocsainé Zsuzsa</t>
  </si>
  <si>
    <t>Tót Zsolt</t>
  </si>
  <si>
    <t>Ráczné Erzsi</t>
  </si>
  <si>
    <t>Nagy József</t>
  </si>
  <si>
    <t>Bajorics Csaba</t>
  </si>
  <si>
    <t>Kovács Béla</t>
  </si>
  <si>
    <t>Ábrahám László</t>
  </si>
  <si>
    <t>Retek Ferenc</t>
  </si>
  <si>
    <t>Andracsek Roland</t>
  </si>
  <si>
    <t>Kratochwill József</t>
  </si>
  <si>
    <t>Andracsek Tibor</t>
  </si>
  <si>
    <t>Szabó István</t>
  </si>
  <si>
    <t>Kővágóné Ági</t>
  </si>
  <si>
    <t>Majoros Gyula</t>
  </si>
  <si>
    <t>Fodor József</t>
  </si>
  <si>
    <t>Lengyel József</t>
  </si>
  <si>
    <t>Kollár Zsolt</t>
  </si>
  <si>
    <t>Sári Zoltán</t>
  </si>
  <si>
    <t>Guriga</t>
  </si>
  <si>
    <t>Szefo</t>
  </si>
  <si>
    <t>Postás</t>
  </si>
  <si>
    <t>Gyöngyösi Mária</t>
  </si>
  <si>
    <t>Bogdán Gábor</t>
  </si>
  <si>
    <t>Mező Ferenc</t>
  </si>
  <si>
    <t>Hódi Tamás</t>
  </si>
  <si>
    <t>Hollos Imre</t>
  </si>
  <si>
    <t>Szani Péter</t>
  </si>
  <si>
    <t>Ifj. Bogdán Gábor</t>
  </si>
  <si>
    <t>Naschitz Károly</t>
  </si>
  <si>
    <t>Balogh László</t>
  </si>
  <si>
    <t>Berek Tibor</t>
  </si>
  <si>
    <t>Dancsó Antal</t>
  </si>
  <si>
    <t>Moráth László</t>
  </si>
  <si>
    <t>Tóth Mihály</t>
  </si>
  <si>
    <t>Farkas Ilona</t>
  </si>
  <si>
    <t>Ifj. Sonkoly László</t>
  </si>
  <si>
    <t>Balogh József</t>
  </si>
  <si>
    <t>Kalmár László</t>
  </si>
  <si>
    <t>Szendrei Zsolt</t>
  </si>
  <si>
    <t>Szanyi Géza</t>
  </si>
  <si>
    <t>Phoenix</t>
  </si>
  <si>
    <t>Dél Akku</t>
  </si>
  <si>
    <t>Privát</t>
  </si>
  <si>
    <t>Pörc</t>
  </si>
  <si>
    <t>Naschitz Katalin</t>
  </si>
  <si>
    <t>Veres Zsolt</t>
  </si>
  <si>
    <t>Kovács György</t>
  </si>
  <si>
    <t>Lőrincz Csaba</t>
  </si>
  <si>
    <t>Dobra Ferenc</t>
  </si>
  <si>
    <t>Réperger István</t>
  </si>
  <si>
    <t>Vámosi Lukács</t>
  </si>
  <si>
    <t>Csanádiné Ari</t>
  </si>
  <si>
    <t>Pallagi János</t>
  </si>
  <si>
    <t>Pallaginé Piroska</t>
  </si>
  <si>
    <t>Ohátné Böbe</t>
  </si>
  <si>
    <t>Óhidy István</t>
  </si>
  <si>
    <t>Galgóczy Tibor</t>
  </si>
  <si>
    <t>Gál Zoltán</t>
  </si>
  <si>
    <t>Mogyorósi László</t>
  </si>
  <si>
    <t>Kónya János</t>
  </si>
  <si>
    <t>Papp László</t>
  </si>
  <si>
    <t>Horváth István</t>
  </si>
  <si>
    <t>Majoros Tibor</t>
  </si>
  <si>
    <t>Busa Endre</t>
  </si>
  <si>
    <t>Battancs Szilveszter</t>
  </si>
  <si>
    <t>Kerti Róbert</t>
  </si>
  <si>
    <t>Horváth Hajni</t>
  </si>
  <si>
    <t>Balla Sándor</t>
  </si>
  <si>
    <t>Horváth Ibolya</t>
  </si>
  <si>
    <t>Nagymihályné Böbe</t>
  </si>
  <si>
    <t>Össz idegenben dobott fa:</t>
  </si>
  <si>
    <t>Eperjesi József</t>
  </si>
  <si>
    <t>Márta Sándor</t>
  </si>
  <si>
    <t>Tóth Tibor</t>
  </si>
  <si>
    <t>Bálint József</t>
  </si>
  <si>
    <t>Tompa Panni</t>
  </si>
  <si>
    <t>Teimel Zoltán</t>
  </si>
  <si>
    <t>Bodócsi László</t>
  </si>
  <si>
    <t>I. forduló Kisstadion</t>
  </si>
  <si>
    <t>II. forduló Kisstadion</t>
  </si>
  <si>
    <t>III. forduló Kinizsi pálya</t>
  </si>
  <si>
    <t>IV. forduló Kinizsi pálya</t>
  </si>
  <si>
    <t>IV. forduló Kisstadion</t>
  </si>
  <si>
    <t>I. forduló Kinizsi pálya</t>
  </si>
  <si>
    <t>II. forduló Kinizsi pálya</t>
  </si>
  <si>
    <t>Faragó Zoltán</t>
  </si>
  <si>
    <t>V. forduló</t>
  </si>
  <si>
    <t>III. forduló Kisstadion</t>
  </si>
  <si>
    <t>EDF Démász</t>
  </si>
  <si>
    <t>Novum</t>
  </si>
  <si>
    <t>V. forduló Kinizsi pálya</t>
  </si>
  <si>
    <t>Ludvig János</t>
  </si>
  <si>
    <t>Kenéz Ferenc</t>
  </si>
  <si>
    <t>Kun Mária</t>
  </si>
  <si>
    <t>Kántor János</t>
  </si>
  <si>
    <t>Huszka Bea</t>
  </si>
  <si>
    <t>Soós Béla</t>
  </si>
  <si>
    <t>Dobra Tamás</t>
  </si>
  <si>
    <t>Scheibli Zoltán</t>
  </si>
  <si>
    <t>Olajosné Krisztina</t>
  </si>
  <si>
    <t>Zsoldi Mária</t>
  </si>
  <si>
    <t>Bárkai Krisztián</t>
  </si>
  <si>
    <t>Benke Zoltán</t>
  </si>
  <si>
    <t>Nagymihály Ferenc</t>
  </si>
  <si>
    <t>Bogdán Tamás</t>
  </si>
  <si>
    <t>Szegedi Helga</t>
  </si>
  <si>
    <t>Papp Ákos</t>
  </si>
  <si>
    <t>Gyuris Gellért</t>
  </si>
  <si>
    <t>Papp Róbert</t>
  </si>
  <si>
    <t>Avar György</t>
  </si>
  <si>
    <t>Kendrella István</t>
  </si>
  <si>
    <t>Szombati János</t>
  </si>
  <si>
    <t>Dezső Csaba</t>
  </si>
  <si>
    <t>Wéber Péter</t>
  </si>
  <si>
    <t>Szunyi József</t>
  </si>
  <si>
    <t>Domonyi János</t>
  </si>
  <si>
    <t>Karsai Ferenc</t>
  </si>
  <si>
    <t>Csentes József</t>
  </si>
  <si>
    <t>Bordás László</t>
  </si>
  <si>
    <t>Ferenczi László</t>
  </si>
  <si>
    <t>Ótott Katalin</t>
  </si>
  <si>
    <t>Tóth Anita</t>
  </si>
  <si>
    <t>Tóth Andrea</t>
  </si>
  <si>
    <t>Farkas B. Kálmán</t>
  </si>
  <si>
    <t>Török József</t>
  </si>
  <si>
    <t>Ifj. Bordás László</t>
  </si>
  <si>
    <t>Maróti Katalin</t>
  </si>
  <si>
    <t>-</t>
  </si>
  <si>
    <t>Giday Kálmán</t>
  </si>
  <si>
    <t>csapat</t>
  </si>
  <si>
    <t>pontszám</t>
  </si>
  <si>
    <t>Átlag</t>
  </si>
  <si>
    <t>Csapat átlag</t>
  </si>
  <si>
    <t>Idegenben ütött több fával előzte meg az Anro Ker a Kalmár Motor csapatát.</t>
  </si>
  <si>
    <t>Lele József</t>
  </si>
  <si>
    <t>Idegenben ütött több fával előzte meg a Kinizsi a Santé csapatát.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</si>
</sst>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H36" sqref="H36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125" style="30" customWidth="1"/>
    <col min="7" max="7" width="9.125" style="2" customWidth="1"/>
    <col min="8" max="8" width="11.00390625" style="2" bestFit="1" customWidth="1"/>
    <col min="9" max="9" width="14.00390625" style="2" customWidth="1"/>
    <col min="10" max="10" width="13.875" style="2" customWidth="1"/>
    <col min="11" max="11" width="13.75390625" style="2" customWidth="1"/>
    <col min="12" max="12" width="13.875" style="2" customWidth="1"/>
    <col min="13" max="13" width="26.125" style="2" bestFit="1" customWidth="1"/>
    <col min="14" max="15" width="9.125" style="2" customWidth="1"/>
    <col min="16" max="16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2" ht="15.75">
      <c r="A2" s="3" t="s">
        <v>9</v>
      </c>
      <c r="F2" s="30" t="s">
        <v>174</v>
      </c>
      <c r="I2" s="36" t="s">
        <v>29</v>
      </c>
      <c r="J2" s="36"/>
      <c r="K2" s="36"/>
      <c r="L2" s="36"/>
    </row>
    <row r="3" spans="1:13" ht="31.5">
      <c r="A3" s="4" t="s">
        <v>10</v>
      </c>
      <c r="B3" s="2">
        <v>478</v>
      </c>
      <c r="C3" s="2">
        <v>449</v>
      </c>
      <c r="D3" s="2">
        <v>440</v>
      </c>
      <c r="E3" s="2">
        <v>448</v>
      </c>
      <c r="F3" s="30">
        <f>AVERAGE(B3:E3)</f>
        <v>453.75</v>
      </c>
      <c r="I3" s="10" t="s">
        <v>126</v>
      </c>
      <c r="J3" s="10" t="s">
        <v>127</v>
      </c>
      <c r="K3" s="10" t="s">
        <v>130</v>
      </c>
      <c r="L3" s="11" t="s">
        <v>124</v>
      </c>
      <c r="M3" s="3" t="s">
        <v>113</v>
      </c>
    </row>
    <row r="4" spans="1:13" ht="15.75">
      <c r="A4" s="4" t="s">
        <v>120</v>
      </c>
      <c r="B4" s="2">
        <v>401</v>
      </c>
      <c r="E4" s="2">
        <v>403</v>
      </c>
      <c r="F4" s="30">
        <f aca="true" t="shared" si="0" ref="F4:F10">AVERAGE(B4:E4)</f>
        <v>402</v>
      </c>
      <c r="H4" s="3" t="s">
        <v>9</v>
      </c>
      <c r="I4" s="2">
        <f>SUM(B3:B10)</f>
        <v>2647</v>
      </c>
      <c r="J4" s="2">
        <f>SUM(C3:C10)</f>
        <v>2683</v>
      </c>
      <c r="K4" s="2">
        <f>SUM(D3:D10)</f>
        <v>2527</v>
      </c>
      <c r="L4" s="7">
        <f>SUM(E3:E10)</f>
        <v>2582</v>
      </c>
      <c r="M4" s="2">
        <f>I4+J4+K4</f>
        <v>7857</v>
      </c>
    </row>
    <row r="5" spans="1:13" ht="15.75">
      <c r="A5" s="4" t="s">
        <v>12</v>
      </c>
      <c r="B5" s="2">
        <v>419</v>
      </c>
      <c r="D5" s="2">
        <v>448</v>
      </c>
      <c r="E5" s="2">
        <v>426</v>
      </c>
      <c r="F5" s="30">
        <f t="shared" si="0"/>
        <v>431</v>
      </c>
      <c r="H5" s="3" t="s">
        <v>16</v>
      </c>
      <c r="I5" s="2">
        <f>SUM(B13:B20)</f>
        <v>2597</v>
      </c>
      <c r="J5" s="2">
        <f>SUM(C13:C20)</f>
        <v>2721</v>
      </c>
      <c r="K5" s="2">
        <f>SUM(D13:D20)</f>
        <v>2477</v>
      </c>
      <c r="L5" s="7">
        <f>SUM(E13:E20)</f>
        <v>2625</v>
      </c>
      <c r="M5" s="2">
        <f>I5+J5+L5</f>
        <v>7943</v>
      </c>
    </row>
    <row r="6" spans="1:13" ht="15.75">
      <c r="A6" s="4" t="s">
        <v>15</v>
      </c>
      <c r="C6" s="2">
        <v>415</v>
      </c>
      <c r="D6" s="2">
        <v>428</v>
      </c>
      <c r="F6" s="30">
        <f t="shared" si="0"/>
        <v>421.5</v>
      </c>
      <c r="H6" s="3" t="s">
        <v>4</v>
      </c>
      <c r="I6" s="2">
        <f>SUM(B23:B31)</f>
        <v>2688</v>
      </c>
      <c r="J6" s="2">
        <f>SUM(C23:C31)</f>
        <v>2662</v>
      </c>
      <c r="K6" s="2">
        <f>SUM(D23:D31)</f>
        <v>2529</v>
      </c>
      <c r="L6" s="7">
        <f>SUM(E23:E31)</f>
        <v>2649</v>
      </c>
      <c r="M6" s="2">
        <f>I6+K6+L6</f>
        <v>7866</v>
      </c>
    </row>
    <row r="7" spans="1:13" ht="15.75">
      <c r="A7" s="4" t="s">
        <v>11</v>
      </c>
      <c r="B7" s="2">
        <v>452</v>
      </c>
      <c r="C7" s="2">
        <v>467</v>
      </c>
      <c r="D7" s="2">
        <v>422</v>
      </c>
      <c r="E7" s="2">
        <v>448</v>
      </c>
      <c r="F7" s="30">
        <f t="shared" si="0"/>
        <v>447.25</v>
      </c>
      <c r="H7" s="3" t="s">
        <v>35</v>
      </c>
      <c r="I7" s="2">
        <f>SUM(B34:B42)</f>
        <v>2619</v>
      </c>
      <c r="J7" s="2">
        <f>SUM(C34:C42)</f>
        <v>2676</v>
      </c>
      <c r="K7" s="2">
        <f>SUM(D34:D42)</f>
        <v>2426</v>
      </c>
      <c r="L7" s="7">
        <f>SUM(E34:E43)</f>
        <v>2512</v>
      </c>
      <c r="M7" s="2">
        <f>J7+K7+L7</f>
        <v>7614</v>
      </c>
    </row>
    <row r="8" spans="1:13" ht="15.75">
      <c r="A8" s="4" t="s">
        <v>13</v>
      </c>
      <c r="B8" s="2">
        <v>439</v>
      </c>
      <c r="C8" s="2">
        <v>438</v>
      </c>
      <c r="E8" s="2">
        <v>424</v>
      </c>
      <c r="F8" s="30">
        <f t="shared" si="0"/>
        <v>433.6666666666667</v>
      </c>
      <c r="I8" s="36" t="s">
        <v>30</v>
      </c>
      <c r="J8" s="36"/>
      <c r="K8" s="36"/>
      <c r="L8" s="36"/>
      <c r="M8" s="3" t="s">
        <v>31</v>
      </c>
    </row>
    <row r="9" spans="1:13" ht="15.75">
      <c r="A9" s="4" t="s">
        <v>14</v>
      </c>
      <c r="C9" s="2">
        <v>447</v>
      </c>
      <c r="D9" s="2">
        <v>363</v>
      </c>
      <c r="F9" s="30">
        <f t="shared" si="0"/>
        <v>405</v>
      </c>
      <c r="H9" s="3" t="s">
        <v>9</v>
      </c>
      <c r="I9" s="2">
        <v>6</v>
      </c>
      <c r="J9" s="2">
        <v>6</v>
      </c>
      <c r="K9" s="2">
        <v>6</v>
      </c>
      <c r="L9" s="2">
        <v>4</v>
      </c>
      <c r="M9" s="2">
        <f>SUM(I9:L9)+8</f>
        <v>30</v>
      </c>
    </row>
    <row r="10" spans="1:13" ht="15.75">
      <c r="A10" s="4" t="s">
        <v>109</v>
      </c>
      <c r="B10" s="2">
        <v>458</v>
      </c>
      <c r="C10" s="2">
        <v>467</v>
      </c>
      <c r="D10" s="2">
        <v>426</v>
      </c>
      <c r="E10" s="2">
        <v>433</v>
      </c>
      <c r="F10" s="30">
        <f t="shared" si="0"/>
        <v>446</v>
      </c>
      <c r="H10" s="3" t="s">
        <v>16</v>
      </c>
      <c r="I10" s="2">
        <v>2</v>
      </c>
      <c r="J10" s="2">
        <v>8</v>
      </c>
      <c r="K10" s="2">
        <v>4</v>
      </c>
      <c r="L10" s="2">
        <v>6</v>
      </c>
      <c r="M10" s="2">
        <f>SUM(I10:L10)+6</f>
        <v>26</v>
      </c>
    </row>
    <row r="11" spans="1:13" ht="15.75">
      <c r="A11" s="4"/>
      <c r="H11" s="3" t="s">
        <v>4</v>
      </c>
      <c r="I11" s="2">
        <v>8</v>
      </c>
      <c r="J11" s="2">
        <v>2</v>
      </c>
      <c r="K11" s="2">
        <v>8</v>
      </c>
      <c r="L11" s="2">
        <v>8</v>
      </c>
      <c r="M11" s="2">
        <f>SUM(I11:L11)+4</f>
        <v>30</v>
      </c>
    </row>
    <row r="12" spans="1:13" ht="15.75">
      <c r="A12" s="3" t="s">
        <v>16</v>
      </c>
      <c r="H12" s="3" t="s">
        <v>35</v>
      </c>
      <c r="I12" s="2">
        <v>4</v>
      </c>
      <c r="J12" s="2">
        <v>4</v>
      </c>
      <c r="K12" s="2">
        <v>2</v>
      </c>
      <c r="L12" s="2">
        <v>2</v>
      </c>
      <c r="M12" s="2">
        <f>SUM(I12:L12)+2</f>
        <v>14</v>
      </c>
    </row>
    <row r="13" spans="1:6" ht="15.75">
      <c r="A13" s="4" t="s">
        <v>149</v>
      </c>
      <c r="B13" s="2">
        <v>430</v>
      </c>
      <c r="C13" s="2">
        <v>461</v>
      </c>
      <c r="D13" s="2">
        <v>425</v>
      </c>
      <c r="E13" s="2">
        <v>432</v>
      </c>
      <c r="F13" s="30">
        <f aca="true" t="shared" si="1" ref="F13:F20">AVERAGE(B13:E13)</f>
        <v>437</v>
      </c>
    </row>
    <row r="14" spans="1:6" ht="15.75">
      <c r="A14" s="4" t="s">
        <v>19</v>
      </c>
      <c r="B14" s="2">
        <v>439</v>
      </c>
      <c r="C14" s="2">
        <v>475</v>
      </c>
      <c r="E14" s="2">
        <v>464</v>
      </c>
      <c r="F14" s="30">
        <f t="shared" si="1"/>
        <v>459.3333333333333</v>
      </c>
    </row>
    <row r="15" spans="1:6" ht="15.75">
      <c r="A15" s="4" t="s">
        <v>22</v>
      </c>
      <c r="B15" s="2">
        <v>422</v>
      </c>
      <c r="C15" s="2">
        <v>436</v>
      </c>
      <c r="D15" s="2">
        <v>402</v>
      </c>
      <c r="E15" s="2">
        <v>434</v>
      </c>
      <c r="F15" s="30">
        <f t="shared" si="1"/>
        <v>423.5</v>
      </c>
    </row>
    <row r="16" spans="1:6" ht="15.75">
      <c r="A16" s="4" t="s">
        <v>17</v>
      </c>
      <c r="D16" s="2">
        <v>420</v>
      </c>
      <c r="F16" s="30">
        <f t="shared" si="1"/>
        <v>420</v>
      </c>
    </row>
    <row r="17" spans="1:15" ht="15.75">
      <c r="A17" s="4" t="s">
        <v>21</v>
      </c>
      <c r="B17" s="2">
        <v>435</v>
      </c>
      <c r="C17" s="2">
        <v>462</v>
      </c>
      <c r="D17" s="2">
        <v>414</v>
      </c>
      <c r="E17" s="2">
        <v>435</v>
      </c>
      <c r="F17" s="30">
        <f t="shared" si="1"/>
        <v>436.5</v>
      </c>
      <c r="H17" s="37" t="s">
        <v>175</v>
      </c>
      <c r="I17" s="37"/>
      <c r="J17" s="4"/>
      <c r="K17" s="4"/>
      <c r="L17" s="4"/>
      <c r="M17" s="4"/>
      <c r="N17" s="4"/>
      <c r="O17" s="4"/>
    </row>
    <row r="18" spans="1:15" ht="15.75">
      <c r="A18" s="5" t="s">
        <v>20</v>
      </c>
      <c r="B18" s="2">
        <v>440</v>
      </c>
      <c r="C18" s="2">
        <v>456</v>
      </c>
      <c r="D18" s="2">
        <v>378</v>
      </c>
      <c r="E18" s="2">
        <v>432</v>
      </c>
      <c r="F18" s="30">
        <f t="shared" si="1"/>
        <v>426.5</v>
      </c>
      <c r="H18" s="4"/>
      <c r="I18" s="4"/>
      <c r="J18" s="4"/>
      <c r="K18" s="4"/>
      <c r="L18" s="4"/>
      <c r="M18" s="4"/>
      <c r="N18" s="4"/>
      <c r="O18" s="4"/>
    </row>
    <row r="19" spans="1:15" ht="15.75">
      <c r="A19" s="4" t="s">
        <v>150</v>
      </c>
      <c r="H19" s="33" t="s">
        <v>9</v>
      </c>
      <c r="I19" s="32">
        <f>AVERAGE(I4:L4)</f>
        <v>2609.75</v>
      </c>
      <c r="J19" s="4"/>
      <c r="K19" s="4"/>
      <c r="L19" s="4"/>
      <c r="M19" s="4"/>
      <c r="N19" s="4"/>
      <c r="O19" s="4"/>
    </row>
    <row r="20" spans="1:15" ht="15.75">
      <c r="A20" s="4" t="s">
        <v>151</v>
      </c>
      <c r="B20" s="2">
        <v>431</v>
      </c>
      <c r="C20" s="2">
        <v>431</v>
      </c>
      <c r="D20" s="2">
        <v>438</v>
      </c>
      <c r="E20" s="2">
        <v>428</v>
      </c>
      <c r="F20" s="30">
        <f t="shared" si="1"/>
        <v>432</v>
      </c>
      <c r="H20" s="33" t="s">
        <v>16</v>
      </c>
      <c r="I20" s="32">
        <f>AVERAGE(I5:L5)</f>
        <v>2605</v>
      </c>
      <c r="J20" s="4"/>
      <c r="K20" s="4"/>
      <c r="L20" s="4"/>
      <c r="M20" s="4"/>
      <c r="N20" s="4"/>
      <c r="O20" s="4"/>
    </row>
    <row r="21" spans="1:15" ht="15.75">
      <c r="A21" s="4"/>
      <c r="H21" s="33" t="s">
        <v>4</v>
      </c>
      <c r="I21" s="32">
        <f>AVERAGE(I6:L6)</f>
        <v>2632</v>
      </c>
      <c r="J21" s="4"/>
      <c r="K21" s="4"/>
      <c r="L21" s="4"/>
      <c r="M21" s="4"/>
      <c r="N21" s="4"/>
      <c r="O21" s="4"/>
    </row>
    <row r="22" spans="1:15" ht="15.75">
      <c r="A22" s="3" t="s">
        <v>4</v>
      </c>
      <c r="H22" s="33" t="s">
        <v>35</v>
      </c>
      <c r="I22" s="32">
        <f>AVERAGE(I7:L7)</f>
        <v>2558.25</v>
      </c>
      <c r="J22" s="4"/>
      <c r="K22" s="4"/>
      <c r="L22" s="4"/>
      <c r="M22" s="4"/>
      <c r="N22" s="4"/>
      <c r="O22" s="4"/>
    </row>
    <row r="23" spans="1:15" ht="15.75">
      <c r="A23" s="4" t="s">
        <v>7</v>
      </c>
      <c r="B23" s="2">
        <v>445</v>
      </c>
      <c r="C23" s="2">
        <v>392</v>
      </c>
      <c r="D23" s="2">
        <v>395</v>
      </c>
      <c r="E23" s="2">
        <v>408</v>
      </c>
      <c r="F23" s="30">
        <f aca="true" t="shared" si="2" ref="F23:F30">AVERAGE(B23:E23)</f>
        <v>410</v>
      </c>
      <c r="H23" s="4"/>
      <c r="I23" s="4"/>
      <c r="J23" s="4"/>
      <c r="K23" s="4"/>
      <c r="L23" s="4"/>
      <c r="M23" s="4"/>
      <c r="N23" s="4"/>
      <c r="O23" s="4"/>
    </row>
    <row r="24" spans="1:15" ht="15.75">
      <c r="A24" s="4" t="s">
        <v>6</v>
      </c>
      <c r="B24" s="2">
        <v>463</v>
      </c>
      <c r="C24" s="2">
        <v>479</v>
      </c>
      <c r="E24" s="2">
        <v>424</v>
      </c>
      <c r="F24" s="30">
        <f t="shared" si="2"/>
        <v>455.3333333333333</v>
      </c>
      <c r="H24" s="4"/>
      <c r="I24" s="4"/>
      <c r="J24" s="4"/>
      <c r="K24" s="4"/>
      <c r="L24" s="4"/>
      <c r="M24" s="4"/>
      <c r="N24" s="4"/>
      <c r="O24" s="4"/>
    </row>
    <row r="25" spans="1:15" ht="15.75">
      <c r="A25" s="4" t="s">
        <v>117</v>
      </c>
      <c r="B25" s="2">
        <v>447</v>
      </c>
      <c r="C25" s="2">
        <v>438</v>
      </c>
      <c r="D25" s="2">
        <v>439</v>
      </c>
      <c r="E25" s="2">
        <v>435</v>
      </c>
      <c r="F25" s="30">
        <f t="shared" si="2"/>
        <v>439.75</v>
      </c>
      <c r="H25" s="4"/>
      <c r="I25" s="4"/>
      <c r="J25" s="4"/>
      <c r="K25" s="4"/>
      <c r="L25" s="4"/>
      <c r="M25" s="4"/>
      <c r="N25" s="4"/>
      <c r="O25" s="4"/>
    </row>
    <row r="26" spans="1:6" ht="15.75">
      <c r="A26" s="4" t="s">
        <v>152</v>
      </c>
      <c r="D26" s="2">
        <v>211</v>
      </c>
      <c r="F26" s="30">
        <f>D26/0.5</f>
        <v>422</v>
      </c>
    </row>
    <row r="27" spans="1:6" ht="15.75">
      <c r="A27" s="4" t="s">
        <v>5</v>
      </c>
      <c r="B27" s="2">
        <v>436</v>
      </c>
      <c r="C27" s="2">
        <v>455</v>
      </c>
      <c r="D27" s="2">
        <v>442</v>
      </c>
      <c r="E27" s="2">
        <v>433</v>
      </c>
      <c r="F27" s="30">
        <f>AVERAGE(B27:E27)</f>
        <v>441.5</v>
      </c>
    </row>
    <row r="28" spans="1:6" ht="15.75">
      <c r="A28" s="4" t="s">
        <v>119</v>
      </c>
      <c r="D28" s="2">
        <v>185</v>
      </c>
      <c r="F28" s="30">
        <f>D28/0.5</f>
        <v>370</v>
      </c>
    </row>
    <row r="29" spans="1:6" ht="15.75">
      <c r="A29" s="4" t="s">
        <v>8</v>
      </c>
      <c r="B29" s="2">
        <v>437</v>
      </c>
      <c r="C29" s="2">
        <v>443</v>
      </c>
      <c r="D29" s="2">
        <v>419</v>
      </c>
      <c r="E29" s="2">
        <v>456</v>
      </c>
      <c r="F29" s="30">
        <f t="shared" si="2"/>
        <v>438.75</v>
      </c>
    </row>
    <row r="30" spans="1:6" ht="15.75">
      <c r="A30" s="4" t="s">
        <v>153</v>
      </c>
      <c r="B30" s="2">
        <v>460</v>
      </c>
      <c r="C30" s="2">
        <v>455</v>
      </c>
      <c r="D30" s="2">
        <v>438</v>
      </c>
      <c r="E30" s="2">
        <v>493</v>
      </c>
      <c r="F30" s="30">
        <f t="shared" si="2"/>
        <v>461.5</v>
      </c>
    </row>
    <row r="31" ht="15.75">
      <c r="A31" s="4" t="s">
        <v>93</v>
      </c>
    </row>
    <row r="33" ht="15.75">
      <c r="A33" s="3" t="s">
        <v>35</v>
      </c>
    </row>
    <row r="34" spans="1:6" ht="15.75">
      <c r="A34" s="19" t="s">
        <v>44</v>
      </c>
      <c r="B34" s="2">
        <v>434</v>
      </c>
      <c r="C34" s="2">
        <v>449</v>
      </c>
      <c r="D34" s="2">
        <v>177</v>
      </c>
      <c r="F34" s="30">
        <f>(B34+C34+D34)/2.5</f>
        <v>424</v>
      </c>
    </row>
    <row r="35" spans="1:6" ht="15.75">
      <c r="A35" s="4" t="s">
        <v>50</v>
      </c>
      <c r="B35" s="2">
        <v>408</v>
      </c>
      <c r="C35" s="2">
        <v>443</v>
      </c>
      <c r="D35" s="2">
        <v>424</v>
      </c>
      <c r="E35" s="2">
        <v>415</v>
      </c>
      <c r="F35" s="30">
        <f aca="true" t="shared" si="3" ref="F35:F42">AVERAGE(B35:E35)</f>
        <v>422.5</v>
      </c>
    </row>
    <row r="36" spans="1:6" ht="15.75">
      <c r="A36" s="4" t="s">
        <v>49</v>
      </c>
      <c r="C36" s="2">
        <v>455</v>
      </c>
      <c r="D36" s="2">
        <v>190</v>
      </c>
      <c r="E36" s="2">
        <v>447</v>
      </c>
      <c r="F36" s="30">
        <f>(C36+D36+E36)/2.5</f>
        <v>436.8</v>
      </c>
    </row>
    <row r="37" spans="1:6" ht="15.75">
      <c r="A37" s="4" t="s">
        <v>45</v>
      </c>
      <c r="B37" s="2">
        <v>445</v>
      </c>
      <c r="D37" s="2">
        <v>432</v>
      </c>
      <c r="E37" s="2">
        <v>416</v>
      </c>
      <c r="F37" s="30">
        <f t="shared" si="3"/>
        <v>431</v>
      </c>
    </row>
    <row r="38" spans="1:6" ht="15.75">
      <c r="A38" s="4" t="s">
        <v>46</v>
      </c>
      <c r="B38" s="2">
        <v>426</v>
      </c>
      <c r="C38" s="2">
        <v>437</v>
      </c>
      <c r="D38" s="2">
        <v>393</v>
      </c>
      <c r="E38" s="2">
        <v>428</v>
      </c>
      <c r="F38" s="30">
        <f t="shared" si="3"/>
        <v>421</v>
      </c>
    </row>
    <row r="39" spans="1:6" ht="15.75">
      <c r="A39" s="4" t="s">
        <v>47</v>
      </c>
      <c r="B39" s="2">
        <v>462</v>
      </c>
      <c r="C39" s="2">
        <v>459</v>
      </c>
      <c r="D39" s="2">
        <v>404</v>
      </c>
      <c r="F39" s="30">
        <f t="shared" si="3"/>
        <v>441.6666666666667</v>
      </c>
    </row>
    <row r="40" spans="1:6" ht="15.75">
      <c r="A40" s="4" t="s">
        <v>114</v>
      </c>
      <c r="E40" s="2">
        <v>437</v>
      </c>
      <c r="F40" s="30">
        <f>SUM(B40:E40)</f>
        <v>437</v>
      </c>
    </row>
    <row r="41" ht="15.75">
      <c r="A41" s="4" t="s">
        <v>115</v>
      </c>
    </row>
    <row r="42" spans="1:6" ht="15.75">
      <c r="A42" s="4" t="s">
        <v>48</v>
      </c>
      <c r="B42" s="2">
        <v>444</v>
      </c>
      <c r="C42" s="2">
        <v>433</v>
      </c>
      <c r="D42" s="2">
        <v>406</v>
      </c>
      <c r="F42" s="30">
        <f t="shared" si="3"/>
        <v>427.6666666666667</v>
      </c>
    </row>
    <row r="43" spans="1:6" ht="15.75">
      <c r="A43" s="2" t="s">
        <v>177</v>
      </c>
      <c r="E43" s="2">
        <v>369</v>
      </c>
      <c r="F43" s="30">
        <f>SUM(B43:E43)</f>
        <v>369</v>
      </c>
    </row>
  </sheetData>
  <mergeCells count="3">
    <mergeCell ref="I2:L2"/>
    <mergeCell ref="I8:L8"/>
    <mergeCell ref="H17:I17"/>
  </mergeCells>
  <printOptions/>
  <pageMargins left="0.75" right="0.75" top="1" bottom="1" header="0.5" footer="0.5"/>
  <pageSetup horizontalDpi="600" verticalDpi="600" orientation="portrait" paperSize="9" r:id="rId1"/>
  <ignoredErrors>
    <ignoredError sqref="F26:F28 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F15" sqref="A15:F15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125" style="30" customWidth="1"/>
    <col min="7" max="7" width="9.125" style="2" customWidth="1"/>
    <col min="8" max="8" width="11.00390625" style="2" bestFit="1" customWidth="1"/>
    <col min="9" max="9" width="14.875" style="2" customWidth="1"/>
    <col min="10" max="10" width="11.875" style="2" customWidth="1"/>
    <col min="11" max="11" width="13.875" style="2" customWidth="1"/>
    <col min="12" max="12" width="11.25390625" style="2" bestFit="1" customWidth="1"/>
    <col min="13" max="13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2" ht="15.75">
      <c r="A2" s="3" t="s">
        <v>37</v>
      </c>
      <c r="F2" s="30" t="s">
        <v>174</v>
      </c>
      <c r="I2" s="36" t="s">
        <v>29</v>
      </c>
      <c r="J2" s="36"/>
      <c r="K2" s="36"/>
      <c r="L2" s="36"/>
    </row>
    <row r="3" spans="1:13" ht="31.5">
      <c r="A3" s="4" t="s">
        <v>38</v>
      </c>
      <c r="C3" s="2">
        <v>417</v>
      </c>
      <c r="D3" s="2">
        <v>398</v>
      </c>
      <c r="E3" s="2">
        <v>394</v>
      </c>
      <c r="F3" s="30">
        <f>AVERAGE(B3:E3)</f>
        <v>403</v>
      </c>
      <c r="I3" s="10" t="s">
        <v>126</v>
      </c>
      <c r="J3" s="10" t="s">
        <v>122</v>
      </c>
      <c r="K3" s="10" t="s">
        <v>130</v>
      </c>
      <c r="L3" s="10" t="s">
        <v>125</v>
      </c>
      <c r="M3" s="8" t="s">
        <v>113</v>
      </c>
    </row>
    <row r="4" spans="1:13" ht="15.75">
      <c r="A4" s="4" t="s">
        <v>40</v>
      </c>
      <c r="B4" s="2">
        <v>431</v>
      </c>
      <c r="C4" s="2">
        <v>416</v>
      </c>
      <c r="D4" s="2">
        <v>412</v>
      </c>
      <c r="E4" s="2">
        <v>434</v>
      </c>
      <c r="F4" s="30">
        <f aca="true" t="shared" si="0" ref="F4:F10">AVERAGE(B4:E4)</f>
        <v>423.25</v>
      </c>
      <c r="H4" s="3" t="s">
        <v>32</v>
      </c>
      <c r="I4" s="2">
        <f>SUM(B3:B10)</f>
        <v>2541</v>
      </c>
      <c r="J4" s="2">
        <f>SUM(C3:C10)</f>
        <v>2519</v>
      </c>
      <c r="K4" s="2">
        <f>SUM(D3:D10)</f>
        <v>2442</v>
      </c>
      <c r="L4" s="2">
        <f>SUM(E3:E10)</f>
        <v>2536</v>
      </c>
      <c r="M4" s="9">
        <f>I4+J4+K4</f>
        <v>7502</v>
      </c>
    </row>
    <row r="5" spans="1:13" ht="15.75">
      <c r="A5" s="4" t="s">
        <v>41</v>
      </c>
      <c r="B5" s="2">
        <v>421</v>
      </c>
      <c r="C5" s="2">
        <v>409</v>
      </c>
      <c r="F5" s="30">
        <f t="shared" si="0"/>
        <v>415</v>
      </c>
      <c r="H5" s="3" t="s">
        <v>23</v>
      </c>
      <c r="I5" s="2">
        <f>SUM(B13:B18)</f>
        <v>2640</v>
      </c>
      <c r="J5" s="2">
        <f>SUM(C13:C18)</f>
        <v>2518</v>
      </c>
      <c r="K5" s="2">
        <f>SUM(D13:D18)</f>
        <v>2462</v>
      </c>
      <c r="L5" s="2">
        <f>SUM(E13:E18)</f>
        <v>2570</v>
      </c>
      <c r="M5" s="9">
        <f>I5+J5+L5</f>
        <v>7728</v>
      </c>
    </row>
    <row r="6" spans="1:13" ht="15.75">
      <c r="A6" s="4" t="s">
        <v>162</v>
      </c>
      <c r="B6" s="2">
        <v>418</v>
      </c>
      <c r="C6" s="2">
        <v>211</v>
      </c>
      <c r="D6" s="2">
        <v>394</v>
      </c>
      <c r="E6" s="2">
        <v>384</v>
      </c>
      <c r="F6" s="30">
        <f>(B6+C6+D6+E6)/3.5</f>
        <v>402</v>
      </c>
      <c r="H6" s="3" t="s">
        <v>33</v>
      </c>
      <c r="I6" s="2">
        <f>SUM(B21:B27)</f>
        <v>2607</v>
      </c>
      <c r="J6" s="2">
        <f>SUM(C21:C27)</f>
        <v>2514</v>
      </c>
      <c r="K6" s="2">
        <f>SUM(D21:D27)</f>
        <v>2531</v>
      </c>
      <c r="L6" s="2">
        <f>SUM(E21:E27)</f>
        <v>2536</v>
      </c>
      <c r="M6" s="9">
        <f>I6+K6+L6</f>
        <v>7674</v>
      </c>
    </row>
    <row r="7" spans="1:13" ht="15.75">
      <c r="A7" s="4" t="s">
        <v>42</v>
      </c>
      <c r="C7" s="2">
        <v>190</v>
      </c>
      <c r="F7" s="30">
        <f>C7/0.5</f>
        <v>380</v>
      </c>
      <c r="H7" s="3" t="s">
        <v>83</v>
      </c>
      <c r="I7" s="2">
        <f>SUM(B30:B37)</f>
        <v>2545</v>
      </c>
      <c r="J7" s="2">
        <f>SUM(C30:C38)</f>
        <v>2274</v>
      </c>
      <c r="K7" s="2">
        <f>SUM(D30:D38)</f>
        <v>2315</v>
      </c>
      <c r="L7" s="2">
        <f>SUM(E30:E38)</f>
        <v>2312</v>
      </c>
      <c r="M7" s="9">
        <f>J7+K7+L7</f>
        <v>6901</v>
      </c>
    </row>
    <row r="8" spans="1:13" ht="15.75">
      <c r="A8" s="4" t="s">
        <v>43</v>
      </c>
      <c r="B8" s="2">
        <v>427</v>
      </c>
      <c r="C8" s="2">
        <v>429</v>
      </c>
      <c r="D8" s="2">
        <v>433</v>
      </c>
      <c r="E8" s="2">
        <v>459</v>
      </c>
      <c r="F8" s="30">
        <f t="shared" si="0"/>
        <v>437</v>
      </c>
      <c r="I8" s="36" t="s">
        <v>30</v>
      </c>
      <c r="J8" s="36"/>
      <c r="K8" s="36"/>
      <c r="L8" s="36"/>
      <c r="M8" s="3" t="s">
        <v>31</v>
      </c>
    </row>
    <row r="9" spans="1:13" ht="15.75">
      <c r="A9" s="4" t="s">
        <v>163</v>
      </c>
      <c r="B9" s="2">
        <v>430</v>
      </c>
      <c r="C9" s="2">
        <v>447</v>
      </c>
      <c r="D9" s="2">
        <v>420</v>
      </c>
      <c r="E9" s="2">
        <v>463</v>
      </c>
      <c r="F9" s="30">
        <f t="shared" si="0"/>
        <v>440</v>
      </c>
      <c r="H9" s="3" t="s">
        <v>32</v>
      </c>
      <c r="I9" s="2">
        <v>2</v>
      </c>
      <c r="J9" s="2">
        <v>8</v>
      </c>
      <c r="K9" s="2">
        <v>4</v>
      </c>
      <c r="L9" s="2">
        <v>5</v>
      </c>
      <c r="M9" s="2">
        <f>SUM(I9:L9)+8</f>
        <v>27</v>
      </c>
    </row>
    <row r="10" spans="1:13" ht="15.75">
      <c r="A10" s="4" t="s">
        <v>164</v>
      </c>
      <c r="B10" s="2">
        <v>414</v>
      </c>
      <c r="D10" s="2">
        <v>385</v>
      </c>
      <c r="E10" s="2">
        <v>402</v>
      </c>
      <c r="F10" s="30">
        <f t="shared" si="0"/>
        <v>400.3333333333333</v>
      </c>
      <c r="H10" s="3" t="s">
        <v>23</v>
      </c>
      <c r="I10" s="2">
        <v>8</v>
      </c>
      <c r="J10" s="2">
        <v>6</v>
      </c>
      <c r="K10" s="2">
        <v>6</v>
      </c>
      <c r="L10" s="2">
        <v>8</v>
      </c>
      <c r="M10" s="2">
        <f>SUM(I10:L10)+6</f>
        <v>34</v>
      </c>
    </row>
    <row r="11" spans="8:13" ht="15.75">
      <c r="H11" s="3" t="s">
        <v>33</v>
      </c>
      <c r="I11" s="2">
        <v>6</v>
      </c>
      <c r="J11" s="2">
        <v>4</v>
      </c>
      <c r="K11" s="2">
        <v>8</v>
      </c>
      <c r="L11" s="2">
        <v>5</v>
      </c>
      <c r="M11" s="2">
        <f>SUM(I11:L11)+4</f>
        <v>27</v>
      </c>
    </row>
    <row r="12" spans="1:13" ht="15.75">
      <c r="A12" s="3" t="s">
        <v>23</v>
      </c>
      <c r="H12" s="3" t="s">
        <v>83</v>
      </c>
      <c r="I12" s="2">
        <v>4</v>
      </c>
      <c r="J12" s="2">
        <v>2</v>
      </c>
      <c r="K12" s="2">
        <v>2</v>
      </c>
      <c r="L12" s="2">
        <v>2</v>
      </c>
      <c r="M12" s="2">
        <f>SUM(I12:L12)+2</f>
        <v>12</v>
      </c>
    </row>
    <row r="13" spans="1:6" ht="15.75">
      <c r="A13" s="2" t="s">
        <v>24</v>
      </c>
      <c r="B13" s="2">
        <v>480</v>
      </c>
      <c r="C13" s="2">
        <v>469</v>
      </c>
      <c r="D13" s="2">
        <v>431</v>
      </c>
      <c r="E13" s="2">
        <v>451</v>
      </c>
      <c r="F13" s="30">
        <f aca="true" t="shared" si="1" ref="F13:F18">AVERAGE(B13:E13)</f>
        <v>457.75</v>
      </c>
    </row>
    <row r="14" spans="1:6" ht="15.75">
      <c r="A14" s="2" t="s">
        <v>25</v>
      </c>
      <c r="B14" s="2">
        <v>468</v>
      </c>
      <c r="C14" s="2">
        <v>423</v>
      </c>
      <c r="D14" s="2">
        <v>424</v>
      </c>
      <c r="E14" s="2">
        <v>457</v>
      </c>
      <c r="F14" s="30">
        <f t="shared" si="1"/>
        <v>443</v>
      </c>
    </row>
    <row r="15" spans="1:6" ht="15.75">
      <c r="A15" s="5" t="s">
        <v>26</v>
      </c>
      <c r="B15" s="2">
        <v>440</v>
      </c>
      <c r="C15" s="2">
        <v>417</v>
      </c>
      <c r="D15" s="2">
        <v>411</v>
      </c>
      <c r="E15" s="2">
        <v>443</v>
      </c>
      <c r="F15" s="30">
        <f t="shared" si="1"/>
        <v>427.75</v>
      </c>
    </row>
    <row r="16" spans="1:6" ht="15.75">
      <c r="A16" s="2" t="s">
        <v>27</v>
      </c>
      <c r="B16" s="2">
        <v>390</v>
      </c>
      <c r="C16" s="2">
        <v>417</v>
      </c>
      <c r="D16" s="2">
        <v>405</v>
      </c>
      <c r="E16" s="2">
        <v>409</v>
      </c>
      <c r="F16" s="30">
        <f t="shared" si="1"/>
        <v>405.25</v>
      </c>
    </row>
    <row r="17" spans="1:9" ht="15.75">
      <c r="A17" s="2" t="s">
        <v>28</v>
      </c>
      <c r="B17" s="2">
        <v>416</v>
      </c>
      <c r="C17" s="2">
        <v>388</v>
      </c>
      <c r="D17" s="2">
        <v>386</v>
      </c>
      <c r="E17" s="2">
        <v>413</v>
      </c>
      <c r="F17" s="30">
        <f t="shared" si="1"/>
        <v>400.75</v>
      </c>
      <c r="H17" s="37" t="s">
        <v>175</v>
      </c>
      <c r="I17" s="37"/>
    </row>
    <row r="18" spans="1:6" ht="15.75">
      <c r="A18" s="2" t="s">
        <v>118</v>
      </c>
      <c r="B18" s="2">
        <v>446</v>
      </c>
      <c r="C18" s="2">
        <v>404</v>
      </c>
      <c r="D18" s="2">
        <v>405</v>
      </c>
      <c r="E18" s="2">
        <v>397</v>
      </c>
      <c r="F18" s="30">
        <f t="shared" si="1"/>
        <v>413</v>
      </c>
    </row>
    <row r="19" spans="8:9" ht="15.75">
      <c r="H19" s="33" t="s">
        <v>32</v>
      </c>
      <c r="I19" s="29">
        <f>AVERAGE(I4:L4)</f>
        <v>2509.5</v>
      </c>
    </row>
    <row r="20" spans="1:9" ht="15.75">
      <c r="A20" s="3" t="s">
        <v>33</v>
      </c>
      <c r="H20" s="33" t="s">
        <v>23</v>
      </c>
      <c r="I20" s="29">
        <f>AVERAGE(I5:L5)</f>
        <v>2547.5</v>
      </c>
    </row>
    <row r="21" spans="1:9" ht="15.75">
      <c r="A21" s="4" t="s">
        <v>56</v>
      </c>
      <c r="B21" s="2">
        <v>404</v>
      </c>
      <c r="C21" s="2">
        <v>419</v>
      </c>
      <c r="D21" s="2">
        <v>401</v>
      </c>
      <c r="F21" s="30">
        <f aca="true" t="shared" si="2" ref="F21:F27">AVERAGE(B21:E21)</f>
        <v>408</v>
      </c>
      <c r="H21" s="33" t="s">
        <v>33</v>
      </c>
      <c r="I21" s="29">
        <f>AVERAGE(I6:L6)</f>
        <v>2547</v>
      </c>
    </row>
    <row r="22" spans="1:9" ht="15.75">
      <c r="A22" s="4" t="s">
        <v>55</v>
      </c>
      <c r="B22" s="2">
        <v>411</v>
      </c>
      <c r="C22" s="2">
        <v>416</v>
      </c>
      <c r="D22" s="2">
        <v>446</v>
      </c>
      <c r="E22" s="2">
        <v>439</v>
      </c>
      <c r="F22" s="30">
        <f t="shared" si="2"/>
        <v>428</v>
      </c>
      <c r="H22" s="33" t="s">
        <v>83</v>
      </c>
      <c r="I22" s="29">
        <f>AVERAGE(I7:L7)</f>
        <v>2361.5</v>
      </c>
    </row>
    <row r="23" spans="1:6" ht="15.75">
      <c r="A23" s="4" t="s">
        <v>57</v>
      </c>
      <c r="C23" s="2">
        <v>436</v>
      </c>
      <c r="E23" s="2">
        <v>407</v>
      </c>
      <c r="F23" s="30">
        <f t="shared" si="2"/>
        <v>421.5</v>
      </c>
    </row>
    <row r="24" spans="1:6" ht="15.75">
      <c r="A24" s="4" t="s">
        <v>58</v>
      </c>
      <c r="B24" s="2">
        <v>441</v>
      </c>
      <c r="C24" s="2">
        <v>429</v>
      </c>
      <c r="D24" s="2">
        <v>423</v>
      </c>
      <c r="E24" s="2">
        <v>414</v>
      </c>
      <c r="F24" s="30">
        <f t="shared" si="2"/>
        <v>426.75</v>
      </c>
    </row>
    <row r="25" spans="1:6" ht="15.75">
      <c r="A25" s="4" t="s">
        <v>60</v>
      </c>
      <c r="B25" s="2">
        <v>481</v>
      </c>
      <c r="C25" s="2">
        <v>419</v>
      </c>
      <c r="D25" s="2">
        <v>424</v>
      </c>
      <c r="E25" s="2">
        <v>430</v>
      </c>
      <c r="F25" s="30">
        <f t="shared" si="2"/>
        <v>438.5</v>
      </c>
    </row>
    <row r="26" spans="1:6" ht="15.75">
      <c r="A26" s="4" t="s">
        <v>59</v>
      </c>
      <c r="B26" s="2">
        <v>432</v>
      </c>
      <c r="C26" s="2">
        <v>395</v>
      </c>
      <c r="D26" s="2">
        <v>397</v>
      </c>
      <c r="E26" s="2">
        <v>412</v>
      </c>
      <c r="F26" s="30">
        <f t="shared" si="2"/>
        <v>409</v>
      </c>
    </row>
    <row r="27" spans="1:6" ht="15.75">
      <c r="A27" s="4" t="s">
        <v>165</v>
      </c>
      <c r="B27" s="2">
        <v>438</v>
      </c>
      <c r="D27" s="2">
        <v>440</v>
      </c>
      <c r="E27" s="2">
        <v>434</v>
      </c>
      <c r="F27" s="30">
        <f t="shared" si="2"/>
        <v>437.3333333333333</v>
      </c>
    </row>
    <row r="28" ht="15.75">
      <c r="A28" s="20"/>
    </row>
    <row r="29" ht="15.75">
      <c r="A29" s="3" t="s">
        <v>83</v>
      </c>
    </row>
    <row r="30" spans="1:6" ht="15.75">
      <c r="A30" s="4" t="s">
        <v>87</v>
      </c>
      <c r="B30" s="2">
        <v>488</v>
      </c>
      <c r="D30" s="2">
        <v>411</v>
      </c>
      <c r="F30" s="30">
        <f aca="true" t="shared" si="3" ref="F30:F38">AVERAGE(B30:E30)</f>
        <v>449.5</v>
      </c>
    </row>
    <row r="31" spans="1:6" ht="15.75">
      <c r="A31" s="4" t="s">
        <v>88</v>
      </c>
      <c r="B31" s="2">
        <v>439</v>
      </c>
      <c r="F31" s="30">
        <f t="shared" si="3"/>
        <v>439</v>
      </c>
    </row>
    <row r="32" spans="1:6" ht="15.75">
      <c r="A32" s="4" t="s">
        <v>166</v>
      </c>
      <c r="B32" s="2">
        <v>434</v>
      </c>
      <c r="C32" s="2">
        <v>396</v>
      </c>
      <c r="E32" s="2">
        <v>393</v>
      </c>
      <c r="F32" s="30">
        <f t="shared" si="3"/>
        <v>407.6666666666667</v>
      </c>
    </row>
    <row r="33" spans="1:6" ht="15.75">
      <c r="A33" s="4" t="s">
        <v>89</v>
      </c>
      <c r="B33" s="2">
        <v>412</v>
      </c>
      <c r="C33" s="2">
        <v>402</v>
      </c>
      <c r="D33" s="2">
        <v>381</v>
      </c>
      <c r="E33" s="2">
        <v>395</v>
      </c>
      <c r="F33" s="30">
        <f t="shared" si="3"/>
        <v>397.5</v>
      </c>
    </row>
    <row r="34" spans="1:6" ht="15.75">
      <c r="A34" s="4" t="s">
        <v>90</v>
      </c>
      <c r="B34" s="2">
        <v>444</v>
      </c>
      <c r="C34" s="2">
        <v>406</v>
      </c>
      <c r="D34" s="2">
        <v>429</v>
      </c>
      <c r="E34" s="2">
        <v>408</v>
      </c>
      <c r="F34" s="30">
        <f t="shared" si="3"/>
        <v>421.75</v>
      </c>
    </row>
    <row r="35" spans="1:6" ht="15.75">
      <c r="A35" s="4" t="s">
        <v>91</v>
      </c>
      <c r="C35" s="2">
        <v>352</v>
      </c>
      <c r="D35" s="2">
        <v>390</v>
      </c>
      <c r="F35" s="30">
        <f t="shared" si="3"/>
        <v>371</v>
      </c>
    </row>
    <row r="36" spans="1:6" ht="15.75">
      <c r="A36" s="4" t="s">
        <v>92</v>
      </c>
      <c r="C36" s="2">
        <v>378</v>
      </c>
      <c r="E36" s="2">
        <v>378</v>
      </c>
      <c r="F36" s="30">
        <f t="shared" si="3"/>
        <v>378</v>
      </c>
    </row>
    <row r="37" spans="1:6" ht="15.75">
      <c r="A37" s="4" t="s">
        <v>167</v>
      </c>
      <c r="B37" s="2">
        <v>328</v>
      </c>
      <c r="D37" s="2">
        <v>342</v>
      </c>
      <c r="E37" s="2">
        <v>358</v>
      </c>
      <c r="F37" s="30">
        <f t="shared" si="3"/>
        <v>342.6666666666667</v>
      </c>
    </row>
    <row r="38" spans="1:6" ht="15.75">
      <c r="A38" s="2" t="s">
        <v>169</v>
      </c>
      <c r="C38" s="2">
        <v>340</v>
      </c>
      <c r="D38" s="2">
        <v>362</v>
      </c>
      <c r="E38" s="2">
        <v>380</v>
      </c>
      <c r="F38" s="30">
        <f t="shared" si="3"/>
        <v>360.6666666666667</v>
      </c>
    </row>
  </sheetData>
  <mergeCells count="3">
    <mergeCell ref="I2:L2"/>
    <mergeCell ref="I8:L8"/>
    <mergeCell ref="H17:I17"/>
  </mergeCells>
  <printOptions/>
  <pageMargins left="0.75" right="0.75" top="1" bottom="1" header="0.5" footer="0.5"/>
  <pageSetup orientation="portrait" paperSize="9"/>
  <ignoredErrors>
    <ignoredError sqref="F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F9" sqref="A9:F9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1.25390625" style="30" customWidth="1"/>
    <col min="7" max="7" width="9.125" style="2" customWidth="1"/>
    <col min="8" max="8" width="11.00390625" style="2" bestFit="1" customWidth="1"/>
    <col min="9" max="9" width="13.25390625" style="2" customWidth="1"/>
    <col min="10" max="10" width="13.875" style="2" customWidth="1"/>
    <col min="11" max="11" width="13.25390625" style="2" customWidth="1"/>
    <col min="12" max="12" width="14.125" style="2" customWidth="1"/>
    <col min="13" max="13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2" ht="15.75">
      <c r="A2" s="6" t="s">
        <v>85</v>
      </c>
      <c r="F2" s="30" t="s">
        <v>174</v>
      </c>
      <c r="I2" s="36" t="s">
        <v>29</v>
      </c>
      <c r="J2" s="36"/>
      <c r="K2" s="36"/>
      <c r="L2" s="36"/>
    </row>
    <row r="3" spans="1:13" ht="31.5">
      <c r="A3" s="4" t="s">
        <v>155</v>
      </c>
      <c r="C3" s="2">
        <v>472</v>
      </c>
      <c r="D3" s="2">
        <v>442</v>
      </c>
      <c r="E3" s="2">
        <v>448</v>
      </c>
      <c r="F3" s="30">
        <f>AVERAGE(B3:E3)</f>
        <v>454</v>
      </c>
      <c r="I3" s="10" t="s">
        <v>121</v>
      </c>
      <c r="J3" s="10" t="s">
        <v>127</v>
      </c>
      <c r="K3" s="10" t="s">
        <v>123</v>
      </c>
      <c r="L3" s="10" t="s">
        <v>124</v>
      </c>
      <c r="M3" s="8" t="s">
        <v>113</v>
      </c>
    </row>
    <row r="4" spans="1:13" ht="15.75">
      <c r="A4" s="4" t="s">
        <v>101</v>
      </c>
      <c r="B4" s="2">
        <v>356</v>
      </c>
      <c r="D4" s="2">
        <v>459</v>
      </c>
      <c r="E4" s="2">
        <v>420</v>
      </c>
      <c r="F4" s="30">
        <f aca="true" t="shared" si="0" ref="F4:F10">AVERAGE(B4:E4)</f>
        <v>411.6666666666667</v>
      </c>
      <c r="H4" s="3" t="s">
        <v>85</v>
      </c>
      <c r="I4" s="2">
        <f>SUM(B3:B10)</f>
        <v>2410</v>
      </c>
      <c r="J4" s="2">
        <f>SUM(C3:C10)</f>
        <v>2618</v>
      </c>
      <c r="K4" s="2">
        <f>SUM(D3:D10)</f>
        <v>2666</v>
      </c>
      <c r="L4" s="2">
        <f>SUM(E3:E10)</f>
        <v>2614</v>
      </c>
      <c r="M4" s="9">
        <f>I4+J4+K4</f>
        <v>7694</v>
      </c>
    </row>
    <row r="5" spans="1:13" ht="15.75">
      <c r="A5" s="4" t="s">
        <v>102</v>
      </c>
      <c r="B5" s="2">
        <v>406</v>
      </c>
      <c r="C5" s="2">
        <v>449</v>
      </c>
      <c r="D5" s="2">
        <v>454</v>
      </c>
      <c r="E5" s="2">
        <v>415</v>
      </c>
      <c r="F5" s="30">
        <f t="shared" si="0"/>
        <v>431</v>
      </c>
      <c r="H5" s="3" t="s">
        <v>84</v>
      </c>
      <c r="I5" s="2">
        <f>SUM(B13:B19)</f>
        <v>2513</v>
      </c>
      <c r="J5" s="2">
        <f>SUM(C13:C19)</f>
        <v>2646</v>
      </c>
      <c r="K5" s="2">
        <f>SUM(D13:D19)</f>
        <v>2568</v>
      </c>
      <c r="L5" s="2">
        <f>SUM(E13:E19)</f>
        <v>2527</v>
      </c>
      <c r="M5" s="9">
        <f>I5+J5+L5</f>
        <v>7686</v>
      </c>
    </row>
    <row r="6" spans="1:13" ht="15.75">
      <c r="A6" s="4" t="s">
        <v>103</v>
      </c>
      <c r="B6" s="2">
        <v>424</v>
      </c>
      <c r="C6" s="2">
        <v>396</v>
      </c>
      <c r="E6" s="2">
        <v>436</v>
      </c>
      <c r="F6" s="30">
        <f t="shared" si="0"/>
        <v>418.6666666666667</v>
      </c>
      <c r="H6" s="3" t="s">
        <v>62</v>
      </c>
      <c r="I6" s="2">
        <f>SUM(B22:B28)</f>
        <v>2411</v>
      </c>
      <c r="J6" s="2">
        <f>SUM(C22:C28)</f>
        <v>2653</v>
      </c>
      <c r="K6" s="2">
        <f>SUM(D22:D28)</f>
        <v>2632</v>
      </c>
      <c r="L6" s="2">
        <f>SUM(E22:E28)</f>
        <v>2401</v>
      </c>
      <c r="M6" s="9">
        <f>I6+K6+L6</f>
        <v>7444</v>
      </c>
    </row>
    <row r="7" spans="1:13" ht="15.75">
      <c r="A7" s="4" t="s">
        <v>156</v>
      </c>
      <c r="B7" s="2">
        <v>415</v>
      </c>
      <c r="C7" s="2">
        <v>423</v>
      </c>
      <c r="E7" s="2">
        <v>473</v>
      </c>
      <c r="F7" s="30">
        <f t="shared" si="0"/>
        <v>437</v>
      </c>
      <c r="H7" s="3" t="s">
        <v>34</v>
      </c>
      <c r="I7" s="2">
        <f>SUM(B31:B37)</f>
        <v>2495</v>
      </c>
      <c r="J7" s="2">
        <f>SUM(C31:C38)</f>
        <v>2516</v>
      </c>
      <c r="K7" s="2">
        <f>SUM(D31:D38)</f>
        <v>2571</v>
      </c>
      <c r="L7" s="2">
        <f>SUM(E31:E38)</f>
        <v>2601</v>
      </c>
      <c r="M7" s="9">
        <f>J7+K7+L7</f>
        <v>7688</v>
      </c>
    </row>
    <row r="8" spans="1:13" ht="15.75">
      <c r="A8" s="4" t="s">
        <v>157</v>
      </c>
      <c r="C8" s="2">
        <v>465</v>
      </c>
      <c r="D8" s="2">
        <v>437</v>
      </c>
      <c r="F8" s="30">
        <f t="shared" si="0"/>
        <v>451</v>
      </c>
      <c r="I8" s="36" t="s">
        <v>30</v>
      </c>
      <c r="J8" s="36"/>
      <c r="K8" s="36"/>
      <c r="L8" s="36"/>
      <c r="M8" s="3" t="s">
        <v>31</v>
      </c>
    </row>
    <row r="9" spans="1:13" ht="15.75">
      <c r="A9" s="4" t="s">
        <v>104</v>
      </c>
      <c r="B9" s="2">
        <v>390</v>
      </c>
      <c r="D9" s="2">
        <v>433</v>
      </c>
      <c r="F9" s="30">
        <f t="shared" si="0"/>
        <v>411.5</v>
      </c>
      <c r="H9" s="3" t="s">
        <v>85</v>
      </c>
      <c r="I9" s="2">
        <v>2</v>
      </c>
      <c r="J9" s="2">
        <v>4</v>
      </c>
      <c r="K9" s="2">
        <v>8</v>
      </c>
      <c r="L9" s="2">
        <v>8</v>
      </c>
      <c r="M9" s="2">
        <f>SUM(I9:L9)+8</f>
        <v>30</v>
      </c>
    </row>
    <row r="10" spans="1:13" ht="15.75">
      <c r="A10" s="4" t="s">
        <v>158</v>
      </c>
      <c r="B10" s="2">
        <v>419</v>
      </c>
      <c r="C10" s="2">
        <v>413</v>
      </c>
      <c r="D10" s="2">
        <v>441</v>
      </c>
      <c r="E10" s="2">
        <v>422</v>
      </c>
      <c r="F10" s="30">
        <f t="shared" si="0"/>
        <v>423.75</v>
      </c>
      <c r="H10" s="3" t="s">
        <v>84</v>
      </c>
      <c r="I10" s="2">
        <v>8</v>
      </c>
      <c r="J10" s="2">
        <v>6</v>
      </c>
      <c r="K10" s="2">
        <v>2</v>
      </c>
      <c r="L10" s="2">
        <v>4</v>
      </c>
      <c r="M10" s="2">
        <f>SUM(I10:L10)+6</f>
        <v>26</v>
      </c>
    </row>
    <row r="11" spans="1:13" ht="15.75">
      <c r="A11" s="4"/>
      <c r="H11" s="3" t="s">
        <v>62</v>
      </c>
      <c r="I11" s="2">
        <v>4</v>
      </c>
      <c r="J11" s="2">
        <v>8</v>
      </c>
      <c r="K11" s="2">
        <v>6</v>
      </c>
      <c r="L11" s="2">
        <v>2</v>
      </c>
      <c r="M11" s="2">
        <f>SUM(I11:L11)+4</f>
        <v>24</v>
      </c>
    </row>
    <row r="12" spans="1:13" ht="15.75">
      <c r="A12" s="3" t="s">
        <v>84</v>
      </c>
      <c r="H12" s="3" t="s">
        <v>34</v>
      </c>
      <c r="I12" s="2">
        <v>6</v>
      </c>
      <c r="J12" s="2">
        <v>2</v>
      </c>
      <c r="K12" s="2">
        <v>4</v>
      </c>
      <c r="L12" s="2">
        <v>6</v>
      </c>
      <c r="M12" s="2">
        <f>SUM(I12:L12)+2</f>
        <v>20</v>
      </c>
    </row>
    <row r="13" spans="1:6" ht="15.75">
      <c r="A13" s="4" t="s">
        <v>94</v>
      </c>
      <c r="B13" s="2">
        <v>404</v>
      </c>
      <c r="C13" s="2">
        <v>441</v>
      </c>
      <c r="D13" s="2">
        <v>445</v>
      </c>
      <c r="E13" s="2">
        <v>402</v>
      </c>
      <c r="F13" s="30">
        <f aca="true" t="shared" si="1" ref="F13:F19">AVERAGE(B13:E13)</f>
        <v>423</v>
      </c>
    </row>
    <row r="14" spans="1:6" ht="15.75">
      <c r="A14" s="4" t="s">
        <v>95</v>
      </c>
      <c r="B14" s="2">
        <v>433</v>
      </c>
      <c r="C14" s="2">
        <v>439</v>
      </c>
      <c r="D14" s="2">
        <v>425</v>
      </c>
      <c r="E14" s="2">
        <v>393</v>
      </c>
      <c r="F14" s="30">
        <f t="shared" si="1"/>
        <v>422.5</v>
      </c>
    </row>
    <row r="15" spans="1:6" ht="15.75">
      <c r="A15" s="4" t="s">
        <v>96</v>
      </c>
      <c r="B15" s="2">
        <v>450</v>
      </c>
      <c r="C15" s="2">
        <v>463</v>
      </c>
      <c r="D15" s="2">
        <v>430</v>
      </c>
      <c r="E15" s="2">
        <v>427</v>
      </c>
      <c r="F15" s="30">
        <f t="shared" si="1"/>
        <v>442.5</v>
      </c>
    </row>
    <row r="16" spans="1:6" ht="15.75">
      <c r="A16" s="4" t="s">
        <v>97</v>
      </c>
      <c r="B16" s="2">
        <v>397</v>
      </c>
      <c r="F16" s="30">
        <f t="shared" si="1"/>
        <v>397</v>
      </c>
    </row>
    <row r="17" spans="1:9" ht="15.75">
      <c r="A17" s="4" t="s">
        <v>98</v>
      </c>
      <c r="C17" s="2">
        <v>433</v>
      </c>
      <c r="D17" s="2">
        <v>395</v>
      </c>
      <c r="E17" s="2">
        <v>442</v>
      </c>
      <c r="F17" s="30">
        <f t="shared" si="1"/>
        <v>423.3333333333333</v>
      </c>
      <c r="H17" s="37" t="s">
        <v>175</v>
      </c>
      <c r="I17" s="37"/>
    </row>
    <row r="18" spans="1:6" ht="15.75">
      <c r="A18" s="4" t="s">
        <v>99</v>
      </c>
      <c r="B18" s="2">
        <v>412</v>
      </c>
      <c r="C18" s="2">
        <v>451</v>
      </c>
      <c r="D18" s="2">
        <v>442</v>
      </c>
      <c r="E18" s="2">
        <v>441</v>
      </c>
      <c r="F18" s="30">
        <f t="shared" si="1"/>
        <v>436.5</v>
      </c>
    </row>
    <row r="19" spans="1:9" ht="15.75">
      <c r="A19" s="4" t="s">
        <v>100</v>
      </c>
      <c r="B19" s="2">
        <v>417</v>
      </c>
      <c r="C19" s="2">
        <v>419</v>
      </c>
      <c r="D19" s="2">
        <v>431</v>
      </c>
      <c r="E19" s="2">
        <v>422</v>
      </c>
      <c r="F19" s="30">
        <f t="shared" si="1"/>
        <v>422.25</v>
      </c>
      <c r="H19" s="33" t="s">
        <v>85</v>
      </c>
      <c r="I19" s="29">
        <f>AVERAGE(I4:L4)</f>
        <v>2577</v>
      </c>
    </row>
    <row r="20" spans="1:9" ht="15.75">
      <c r="A20" s="5"/>
      <c r="H20" s="33" t="s">
        <v>84</v>
      </c>
      <c r="I20" s="29">
        <f>AVERAGE(I5:L5)</f>
        <v>2563.5</v>
      </c>
    </row>
    <row r="21" spans="1:9" ht="15.75">
      <c r="A21" s="3" t="s">
        <v>62</v>
      </c>
      <c r="H21" s="33" t="s">
        <v>62</v>
      </c>
      <c r="I21" s="29">
        <f>AVERAGE(I6:L6)</f>
        <v>2524.25</v>
      </c>
    </row>
    <row r="22" spans="1:9" ht="15.75">
      <c r="A22" s="4" t="s">
        <v>71</v>
      </c>
      <c r="B22" s="2">
        <v>436</v>
      </c>
      <c r="C22" s="2">
        <v>459</v>
      </c>
      <c r="D22" s="2">
        <v>455</v>
      </c>
      <c r="E22" s="2">
        <v>445</v>
      </c>
      <c r="F22" s="30">
        <f aca="true" t="shared" si="2" ref="F22:F28">AVERAGE(B22:E22)</f>
        <v>448.75</v>
      </c>
      <c r="H22" s="33" t="s">
        <v>34</v>
      </c>
      <c r="I22" s="29">
        <f>AVERAGE(I7:L7)</f>
        <v>2545.75</v>
      </c>
    </row>
    <row r="23" spans="1:6" ht="15.75">
      <c r="A23" s="4" t="s">
        <v>72</v>
      </c>
      <c r="B23" s="2">
        <v>404</v>
      </c>
      <c r="C23" s="2">
        <v>503</v>
      </c>
      <c r="D23" s="2">
        <v>463</v>
      </c>
      <c r="E23" s="2">
        <v>437</v>
      </c>
      <c r="F23" s="30">
        <f t="shared" si="2"/>
        <v>451.75</v>
      </c>
    </row>
    <row r="24" spans="1:6" ht="15.75">
      <c r="A24" s="4" t="s">
        <v>75</v>
      </c>
      <c r="B24" s="2">
        <v>412</v>
      </c>
      <c r="C24" s="2">
        <v>420</v>
      </c>
      <c r="D24" s="2">
        <v>426</v>
      </c>
      <c r="E24" s="2">
        <v>410</v>
      </c>
      <c r="F24" s="30">
        <f t="shared" si="2"/>
        <v>417</v>
      </c>
    </row>
    <row r="25" spans="1:6" ht="15.75">
      <c r="A25" s="4" t="s">
        <v>74</v>
      </c>
      <c r="C25" s="2">
        <v>399</v>
      </c>
      <c r="E25" s="2">
        <v>351</v>
      </c>
      <c r="F25" s="30">
        <f t="shared" si="2"/>
        <v>375</v>
      </c>
    </row>
    <row r="26" spans="1:6" ht="15.75">
      <c r="A26" s="4" t="s">
        <v>154</v>
      </c>
      <c r="B26" s="2">
        <v>362</v>
      </c>
      <c r="D26" s="2">
        <v>425</v>
      </c>
      <c r="E26" s="2">
        <v>369</v>
      </c>
      <c r="F26" s="30">
        <f t="shared" si="2"/>
        <v>385.3333333333333</v>
      </c>
    </row>
    <row r="27" spans="1:6" ht="15.75">
      <c r="A27" s="4" t="s">
        <v>73</v>
      </c>
      <c r="B27" s="2">
        <v>393</v>
      </c>
      <c r="C27" s="2">
        <v>455</v>
      </c>
      <c r="D27" s="2">
        <v>428</v>
      </c>
      <c r="E27" s="2">
        <v>389</v>
      </c>
      <c r="F27" s="30">
        <f t="shared" si="2"/>
        <v>416.25</v>
      </c>
    </row>
    <row r="28" spans="1:6" ht="15.75">
      <c r="A28" s="4" t="s">
        <v>39</v>
      </c>
      <c r="B28" s="2">
        <v>404</v>
      </c>
      <c r="C28" s="2">
        <v>417</v>
      </c>
      <c r="D28" s="2">
        <v>435</v>
      </c>
      <c r="F28" s="30">
        <f t="shared" si="2"/>
        <v>418.6666666666667</v>
      </c>
    </row>
    <row r="29" ht="15.75">
      <c r="A29" s="4"/>
    </row>
    <row r="30" ht="15.75">
      <c r="A30" s="3" t="s">
        <v>36</v>
      </c>
    </row>
    <row r="31" spans="1:6" ht="15.75">
      <c r="A31" s="4" t="s">
        <v>51</v>
      </c>
      <c r="B31" s="2">
        <v>410</v>
      </c>
      <c r="F31" s="30">
        <f aca="true" t="shared" si="3" ref="F31:F38">AVERAGE(B31:E31)</f>
        <v>410</v>
      </c>
    </row>
    <row r="32" spans="1:6" ht="15.75">
      <c r="A32" s="4" t="s">
        <v>159</v>
      </c>
      <c r="B32" s="2">
        <v>440</v>
      </c>
      <c r="F32" s="30">
        <f t="shared" si="3"/>
        <v>440</v>
      </c>
    </row>
    <row r="33" spans="1:6" ht="15.75">
      <c r="A33" s="18" t="s">
        <v>160</v>
      </c>
      <c r="B33" s="2">
        <v>387</v>
      </c>
      <c r="C33" s="2">
        <v>422</v>
      </c>
      <c r="D33" s="2">
        <v>424</v>
      </c>
      <c r="E33" s="2">
        <v>447</v>
      </c>
      <c r="F33" s="30">
        <f t="shared" si="3"/>
        <v>420</v>
      </c>
    </row>
    <row r="34" spans="1:6" ht="15.75">
      <c r="A34" s="4" t="s">
        <v>52</v>
      </c>
      <c r="B34" s="2">
        <v>448</v>
      </c>
      <c r="C34" s="2">
        <v>453</v>
      </c>
      <c r="D34" s="2">
        <v>444</v>
      </c>
      <c r="E34" s="2">
        <v>454</v>
      </c>
      <c r="F34" s="30">
        <f t="shared" si="3"/>
        <v>449.75</v>
      </c>
    </row>
    <row r="35" spans="1:6" ht="15.75">
      <c r="A35" s="4" t="s">
        <v>161</v>
      </c>
      <c r="B35" s="2">
        <v>376</v>
      </c>
      <c r="C35" s="2">
        <v>413</v>
      </c>
      <c r="D35" s="2">
        <v>431</v>
      </c>
      <c r="E35" s="2">
        <v>488</v>
      </c>
      <c r="F35" s="30">
        <f t="shared" si="3"/>
        <v>427</v>
      </c>
    </row>
    <row r="36" spans="1:6" ht="15.75">
      <c r="A36" s="4" t="s">
        <v>53</v>
      </c>
      <c r="C36" s="2">
        <v>409</v>
      </c>
      <c r="D36" s="2">
        <v>423</v>
      </c>
      <c r="E36" s="2">
        <v>366</v>
      </c>
      <c r="F36" s="30">
        <f t="shared" si="3"/>
        <v>399.3333333333333</v>
      </c>
    </row>
    <row r="37" spans="1:6" ht="15.75">
      <c r="A37" s="4" t="s">
        <v>116</v>
      </c>
      <c r="B37" s="2">
        <v>434</v>
      </c>
      <c r="C37" s="2">
        <v>438</v>
      </c>
      <c r="D37" s="2">
        <v>456</v>
      </c>
      <c r="E37" s="2">
        <v>440</v>
      </c>
      <c r="F37" s="30">
        <f t="shared" si="3"/>
        <v>442</v>
      </c>
    </row>
    <row r="38" spans="1:6" ht="15.75">
      <c r="A38" s="2" t="s">
        <v>168</v>
      </c>
      <c r="C38" s="2">
        <v>381</v>
      </c>
      <c r="D38" s="2">
        <v>393</v>
      </c>
      <c r="E38" s="2">
        <v>406</v>
      </c>
      <c r="F38" s="30">
        <f t="shared" si="3"/>
        <v>393.3333333333333</v>
      </c>
    </row>
  </sheetData>
  <mergeCells count="3">
    <mergeCell ref="I2:L2"/>
    <mergeCell ref="I8:L8"/>
    <mergeCell ref="H17:I17"/>
  </mergeCells>
  <printOptions/>
  <pageMargins left="0.75" right="0.75" top="1" bottom="1" header="0.5" footer="0.5"/>
  <pageSetup orientation="portrait" paperSize="9"/>
  <ignoredErrors>
    <ignoredError sqref="J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22">
      <selection activeCell="H39" sqref="H39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4.00390625" style="2" customWidth="1"/>
    <col min="5" max="6" width="11.375" style="2" customWidth="1"/>
    <col min="7" max="8" width="9.125" style="29" customWidth="1"/>
    <col min="9" max="9" width="13.75390625" style="2" bestFit="1" customWidth="1"/>
    <col min="10" max="10" width="13.375" style="2" customWidth="1"/>
    <col min="11" max="13" width="13.125" style="2" customWidth="1"/>
    <col min="14" max="14" width="12.875" style="2" customWidth="1"/>
    <col min="15" max="15" width="26.125" style="2" bestFit="1" customWidth="1"/>
  </cols>
  <sheetData>
    <row r="1" spans="2:6" ht="15.75">
      <c r="B1" s="3" t="s">
        <v>0</v>
      </c>
      <c r="C1" s="3" t="s">
        <v>1</v>
      </c>
      <c r="D1" s="3" t="s">
        <v>2</v>
      </c>
      <c r="E1" s="3" t="s">
        <v>3</v>
      </c>
      <c r="F1" s="3" t="s">
        <v>129</v>
      </c>
    </row>
    <row r="2" spans="1:14" ht="15.75">
      <c r="A2" s="6" t="s">
        <v>86</v>
      </c>
      <c r="G2" s="30" t="s">
        <v>174</v>
      </c>
      <c r="H2" s="30"/>
      <c r="J2" s="36" t="s">
        <v>29</v>
      </c>
      <c r="K2" s="36"/>
      <c r="L2" s="36"/>
      <c r="M2" s="36"/>
      <c r="N2" s="36"/>
    </row>
    <row r="3" spans="1:15" ht="33" customHeight="1">
      <c r="A3" s="4" t="s">
        <v>105</v>
      </c>
      <c r="C3" s="2">
        <v>429</v>
      </c>
      <c r="D3" s="2">
        <v>430</v>
      </c>
      <c r="E3" s="2">
        <v>440</v>
      </c>
      <c r="F3" s="2">
        <v>419</v>
      </c>
      <c r="G3" s="30">
        <f>AVERAGE(B3:F3)</f>
        <v>429.5</v>
      </c>
      <c r="H3" s="30"/>
      <c r="J3" s="10" t="s">
        <v>126</v>
      </c>
      <c r="K3" s="10" t="s">
        <v>122</v>
      </c>
      <c r="L3" s="10" t="s">
        <v>123</v>
      </c>
      <c r="M3" s="10" t="s">
        <v>124</v>
      </c>
      <c r="N3" s="10" t="s">
        <v>133</v>
      </c>
      <c r="O3" s="8" t="s">
        <v>113</v>
      </c>
    </row>
    <row r="4" spans="1:15" ht="15.75">
      <c r="A4" s="4" t="s">
        <v>106</v>
      </c>
      <c r="C4" s="2">
        <v>427</v>
      </c>
      <c r="D4" s="2">
        <v>447</v>
      </c>
      <c r="E4" s="2">
        <v>435</v>
      </c>
      <c r="F4" s="2">
        <v>448</v>
      </c>
      <c r="G4" s="30">
        <f aca="true" t="shared" si="0" ref="G4:G9">AVERAGE(B4:F4)</f>
        <v>439.25</v>
      </c>
      <c r="H4" s="30"/>
      <c r="I4" s="17" t="s">
        <v>86</v>
      </c>
      <c r="J4" s="2">
        <v>0</v>
      </c>
      <c r="K4" s="2">
        <f>SUM(C3:C9)</f>
        <v>2433</v>
      </c>
      <c r="L4" s="2">
        <f>SUM(D3:D9)</f>
        <v>2569</v>
      </c>
      <c r="M4" s="2">
        <f>SUM(E3:E9)</f>
        <v>2561</v>
      </c>
      <c r="N4" s="2">
        <f>SUM(F3:F9)</f>
        <v>2540</v>
      </c>
      <c r="O4" s="9">
        <f>K4+L4+M4</f>
        <v>7563</v>
      </c>
    </row>
    <row r="5" spans="1:15" ht="15.75">
      <c r="A5" s="4" t="s">
        <v>107</v>
      </c>
      <c r="C5" s="2">
        <v>384</v>
      </c>
      <c r="D5" s="2">
        <v>407</v>
      </c>
      <c r="E5" s="2">
        <v>421</v>
      </c>
      <c r="F5" s="2">
        <v>455</v>
      </c>
      <c r="G5" s="30">
        <f t="shared" si="0"/>
        <v>416.75</v>
      </c>
      <c r="H5" s="30"/>
      <c r="I5" s="17" t="s">
        <v>132</v>
      </c>
      <c r="J5" s="2">
        <v>2392</v>
      </c>
      <c r="K5" s="2">
        <v>0</v>
      </c>
      <c r="L5" s="2">
        <f>SUM(D21:D26)</f>
        <v>2412</v>
      </c>
      <c r="M5" s="2">
        <f>SUM(E21:E26)</f>
        <v>2517</v>
      </c>
      <c r="N5" s="2">
        <f>SUM(F21:F26)</f>
        <v>2497</v>
      </c>
      <c r="O5" s="9">
        <f>J5+L5+N5</f>
        <v>7301</v>
      </c>
    </row>
    <row r="6" spans="1:15" ht="15.75">
      <c r="A6" s="4" t="s">
        <v>108</v>
      </c>
      <c r="C6" s="2">
        <v>399</v>
      </c>
      <c r="D6" s="2">
        <v>440</v>
      </c>
      <c r="E6" s="2">
        <v>445</v>
      </c>
      <c r="F6" s="2">
        <v>411</v>
      </c>
      <c r="G6" s="30">
        <f t="shared" si="0"/>
        <v>423.75</v>
      </c>
      <c r="H6" s="30"/>
      <c r="I6" s="17" t="s">
        <v>61</v>
      </c>
      <c r="J6" s="2">
        <v>2445</v>
      </c>
      <c r="K6" s="2">
        <f>SUM(C12:C18)</f>
        <v>2277</v>
      </c>
      <c r="L6" s="2">
        <f>SUM(D12:D18)</f>
        <v>2618</v>
      </c>
      <c r="M6" s="2">
        <v>0</v>
      </c>
      <c r="N6" s="2">
        <f>SUM(F12:F18)</f>
        <v>2561</v>
      </c>
      <c r="O6" s="9">
        <f>J6+K6+N6</f>
        <v>7283</v>
      </c>
    </row>
    <row r="7" spans="1:15" ht="15.75">
      <c r="A7" s="4" t="s">
        <v>111</v>
      </c>
      <c r="C7" s="2">
        <v>386</v>
      </c>
      <c r="E7" s="2">
        <v>411</v>
      </c>
      <c r="F7" s="2">
        <v>392</v>
      </c>
      <c r="G7" s="30">
        <f t="shared" si="0"/>
        <v>396.3333333333333</v>
      </c>
      <c r="H7" s="30"/>
      <c r="I7" s="17" t="s">
        <v>131</v>
      </c>
      <c r="J7" s="2">
        <v>2505</v>
      </c>
      <c r="K7" s="2">
        <f>SUM(C29:C38)</f>
        <v>2393</v>
      </c>
      <c r="L7" s="2">
        <v>0</v>
      </c>
      <c r="M7" s="2">
        <f>SUM(E29:E38)</f>
        <v>2304</v>
      </c>
      <c r="N7" s="2">
        <f>SUM(F29:F38)</f>
        <v>2450</v>
      </c>
      <c r="O7" s="9">
        <f>J7+M7+N7</f>
        <v>7259</v>
      </c>
    </row>
    <row r="8" spans="1:15" ht="15.75">
      <c r="A8" s="4" t="s">
        <v>112</v>
      </c>
      <c r="D8" s="2">
        <v>399</v>
      </c>
      <c r="F8" s="2">
        <v>415</v>
      </c>
      <c r="G8" s="30">
        <f t="shared" si="0"/>
        <v>407</v>
      </c>
      <c r="H8" s="30"/>
      <c r="I8" s="17" t="s">
        <v>63</v>
      </c>
      <c r="J8" s="2">
        <v>2482</v>
      </c>
      <c r="K8" s="2">
        <f>SUM(C41:C49)</f>
        <v>2344</v>
      </c>
      <c r="L8" s="2">
        <f>SUM(D41:D49)</f>
        <v>2371</v>
      </c>
      <c r="M8" s="2">
        <f>SUM(E41:E50)</f>
        <v>2486</v>
      </c>
      <c r="N8" s="2">
        <v>0</v>
      </c>
      <c r="O8" s="9">
        <f>K8+L8+M8</f>
        <v>7201</v>
      </c>
    </row>
    <row r="9" spans="1:15" ht="15.75">
      <c r="A9" s="2" t="s">
        <v>146</v>
      </c>
      <c r="C9" s="2">
        <v>408</v>
      </c>
      <c r="D9" s="2">
        <v>446</v>
      </c>
      <c r="E9" s="2">
        <v>409</v>
      </c>
      <c r="G9" s="30">
        <f t="shared" si="0"/>
        <v>421</v>
      </c>
      <c r="H9" s="30"/>
      <c r="I9" s="17"/>
      <c r="O9" s="5"/>
    </row>
    <row r="10" spans="1:15" ht="15.75">
      <c r="A10" s="4"/>
      <c r="G10" s="30"/>
      <c r="H10" s="30"/>
      <c r="I10" s="17"/>
      <c r="J10" s="36" t="s">
        <v>30</v>
      </c>
      <c r="K10" s="36"/>
      <c r="L10" s="36"/>
      <c r="M10" s="36"/>
      <c r="N10" s="36"/>
      <c r="O10" s="3" t="s">
        <v>31</v>
      </c>
    </row>
    <row r="11" spans="1:15" ht="15.75">
      <c r="A11" s="3" t="s">
        <v>61</v>
      </c>
      <c r="G11" s="30"/>
      <c r="H11" s="30"/>
      <c r="I11" s="17" t="s">
        <v>86</v>
      </c>
      <c r="J11" s="2" t="s">
        <v>170</v>
      </c>
      <c r="K11" s="2">
        <v>8</v>
      </c>
      <c r="L11" s="2">
        <v>6</v>
      </c>
      <c r="M11" s="2">
        <v>8</v>
      </c>
      <c r="N11" s="2">
        <v>6</v>
      </c>
      <c r="O11" s="2">
        <f>SUM(J11:N11)+8</f>
        <v>36</v>
      </c>
    </row>
    <row r="12" spans="1:15" ht="15.75">
      <c r="A12" s="4" t="s">
        <v>64</v>
      </c>
      <c r="B12" s="2">
        <v>436</v>
      </c>
      <c r="C12" s="2">
        <v>402</v>
      </c>
      <c r="D12" s="2">
        <v>477</v>
      </c>
      <c r="F12" s="2">
        <v>444</v>
      </c>
      <c r="G12" s="30">
        <f aca="true" t="shared" si="1" ref="G12:G18">AVERAGE(B12:F12)</f>
        <v>439.75</v>
      </c>
      <c r="H12" s="30"/>
      <c r="I12" s="17" t="s">
        <v>132</v>
      </c>
      <c r="J12" s="2">
        <v>2</v>
      </c>
      <c r="K12" s="2" t="s">
        <v>170</v>
      </c>
      <c r="L12" s="2">
        <v>4</v>
      </c>
      <c r="M12" s="2">
        <v>6</v>
      </c>
      <c r="N12" s="2">
        <v>4</v>
      </c>
      <c r="O12" s="2">
        <f>SUM(J12:N12)+6</f>
        <v>22</v>
      </c>
    </row>
    <row r="13" spans="1:15" ht="15.75">
      <c r="A13" s="4" t="s">
        <v>65</v>
      </c>
      <c r="B13" s="2">
        <v>395</v>
      </c>
      <c r="C13" s="2">
        <v>391</v>
      </c>
      <c r="D13" s="2">
        <v>421</v>
      </c>
      <c r="F13" s="2">
        <v>445</v>
      </c>
      <c r="G13" s="30">
        <f t="shared" si="1"/>
        <v>413</v>
      </c>
      <c r="H13" s="30"/>
      <c r="I13" s="17" t="s">
        <v>61</v>
      </c>
      <c r="J13" s="2">
        <v>4</v>
      </c>
      <c r="K13" s="2">
        <v>2</v>
      </c>
      <c r="L13" s="2">
        <v>8</v>
      </c>
      <c r="M13" s="2" t="s">
        <v>170</v>
      </c>
      <c r="N13" s="2">
        <v>8</v>
      </c>
      <c r="O13" s="2">
        <f>SUM(J13:N13)+4</f>
        <v>26</v>
      </c>
    </row>
    <row r="14" spans="1:15" ht="15.75">
      <c r="A14" s="4" t="s">
        <v>66</v>
      </c>
      <c r="D14" s="2">
        <v>432</v>
      </c>
      <c r="F14" s="2">
        <v>420</v>
      </c>
      <c r="G14" s="30">
        <f t="shared" si="1"/>
        <v>426</v>
      </c>
      <c r="H14" s="30"/>
      <c r="I14" s="17" t="s">
        <v>131</v>
      </c>
      <c r="J14" s="2">
        <v>8</v>
      </c>
      <c r="K14" s="2">
        <v>6</v>
      </c>
      <c r="L14" s="2" t="s">
        <v>170</v>
      </c>
      <c r="M14" s="2">
        <v>2</v>
      </c>
      <c r="N14" s="2">
        <v>2</v>
      </c>
      <c r="O14" s="2">
        <f>SUM(J14:N14)+2</f>
        <v>20</v>
      </c>
    </row>
    <row r="15" spans="1:15" ht="15.75">
      <c r="A15" s="4" t="s">
        <v>68</v>
      </c>
      <c r="B15" s="2">
        <v>397</v>
      </c>
      <c r="C15" s="2">
        <v>388</v>
      </c>
      <c r="D15" s="2">
        <v>393</v>
      </c>
      <c r="G15" s="30">
        <f t="shared" si="1"/>
        <v>392.6666666666667</v>
      </c>
      <c r="H15" s="30"/>
      <c r="I15" s="17" t="s">
        <v>63</v>
      </c>
      <c r="J15" s="2">
        <v>6</v>
      </c>
      <c r="K15" s="2">
        <v>4</v>
      </c>
      <c r="L15" s="2">
        <v>2</v>
      </c>
      <c r="M15" s="2">
        <v>4</v>
      </c>
      <c r="N15" s="2" t="s">
        <v>170</v>
      </c>
      <c r="O15" s="2">
        <f>SUM(J15:N15)+0</f>
        <v>16</v>
      </c>
    </row>
    <row r="16" spans="1:8" ht="15.75">
      <c r="A16" s="4" t="s">
        <v>69</v>
      </c>
      <c r="B16" s="2">
        <v>364</v>
      </c>
      <c r="C16" s="2">
        <v>324</v>
      </c>
      <c r="F16" s="2">
        <v>396</v>
      </c>
      <c r="G16" s="30">
        <f t="shared" si="1"/>
        <v>361.3333333333333</v>
      </c>
      <c r="H16" s="30"/>
    </row>
    <row r="17" spans="1:8" ht="15.75">
      <c r="A17" s="4" t="s">
        <v>70</v>
      </c>
      <c r="B17" s="2">
        <v>435</v>
      </c>
      <c r="C17" s="4">
        <v>436</v>
      </c>
      <c r="D17" s="18">
        <v>470</v>
      </c>
      <c r="E17" s="18"/>
      <c r="F17" s="4">
        <v>448</v>
      </c>
      <c r="G17" s="30">
        <f t="shared" si="1"/>
        <v>447.25</v>
      </c>
      <c r="H17" s="30"/>
    </row>
    <row r="18" spans="1:13" ht="15.75">
      <c r="A18" s="4" t="s">
        <v>147</v>
      </c>
      <c r="B18" s="2">
        <v>418</v>
      </c>
      <c r="C18" s="2">
        <v>336</v>
      </c>
      <c r="D18" s="2">
        <v>425</v>
      </c>
      <c r="F18" s="4">
        <v>408</v>
      </c>
      <c r="G18" s="30">
        <f t="shared" si="1"/>
        <v>396.75</v>
      </c>
      <c r="H18" s="30"/>
      <c r="I18" s="37" t="s">
        <v>175</v>
      </c>
      <c r="J18" s="37"/>
      <c r="K18" s="4"/>
      <c r="L18" s="4"/>
      <c r="M18" s="4"/>
    </row>
    <row r="19" spans="6:11" ht="15.75">
      <c r="F19" s="4"/>
      <c r="G19" s="31"/>
      <c r="H19" s="31"/>
      <c r="I19" s="4"/>
      <c r="J19" s="4"/>
      <c r="K19" s="4"/>
    </row>
    <row r="20" spans="1:11" ht="15.75">
      <c r="A20" s="17" t="s">
        <v>132</v>
      </c>
      <c r="F20" s="4"/>
      <c r="G20" s="31"/>
      <c r="H20" s="31"/>
      <c r="I20" s="2" t="s">
        <v>86</v>
      </c>
      <c r="J20" s="32">
        <f>AVERAGE(K4:N4)</f>
        <v>2525.75</v>
      </c>
      <c r="K20" s="4"/>
    </row>
    <row r="21" spans="1:11" ht="15.75">
      <c r="A21" s="4" t="s">
        <v>134</v>
      </c>
      <c r="B21" s="2">
        <v>409</v>
      </c>
      <c r="D21" s="2">
        <v>389</v>
      </c>
      <c r="E21" s="2">
        <v>440</v>
      </c>
      <c r="F21" s="4">
        <v>400</v>
      </c>
      <c r="G21" s="30">
        <f aca="true" t="shared" si="2" ref="G21:G26">AVERAGE(B21:F21)</f>
        <v>409.5</v>
      </c>
      <c r="H21" s="30"/>
      <c r="I21" s="2" t="s">
        <v>132</v>
      </c>
      <c r="J21" s="32">
        <f>(J5+L5+M5+N5)/4</f>
        <v>2454.5</v>
      </c>
      <c r="K21" s="4"/>
    </row>
    <row r="22" spans="1:11" ht="15.75">
      <c r="A22" s="4" t="s">
        <v>67</v>
      </c>
      <c r="B22" s="2">
        <v>403</v>
      </c>
      <c r="D22" s="2">
        <v>392</v>
      </c>
      <c r="E22" s="2">
        <v>410</v>
      </c>
      <c r="F22" s="4">
        <v>437</v>
      </c>
      <c r="G22" s="30">
        <f t="shared" si="2"/>
        <v>410.5</v>
      </c>
      <c r="H22" s="30"/>
      <c r="I22" s="2" t="s">
        <v>61</v>
      </c>
      <c r="J22" s="32">
        <f>(J6+K6+L6+N6)/4</f>
        <v>2475.25</v>
      </c>
      <c r="K22" s="4"/>
    </row>
    <row r="23" spans="1:11" ht="15.75">
      <c r="A23" s="4" t="s">
        <v>135</v>
      </c>
      <c r="B23" s="2">
        <v>340</v>
      </c>
      <c r="D23" s="2">
        <v>369</v>
      </c>
      <c r="E23" s="2">
        <v>419</v>
      </c>
      <c r="F23" s="2">
        <v>411</v>
      </c>
      <c r="G23" s="30">
        <f t="shared" si="2"/>
        <v>384.75</v>
      </c>
      <c r="H23" s="30"/>
      <c r="I23" s="2" t="s">
        <v>131</v>
      </c>
      <c r="J23" s="32">
        <f>(J7+K7+M7+N7)/4</f>
        <v>2413</v>
      </c>
      <c r="K23" s="4"/>
    </row>
    <row r="24" spans="1:10" ht="15.75">
      <c r="A24" s="4" t="s">
        <v>136</v>
      </c>
      <c r="B24" s="2">
        <v>427</v>
      </c>
      <c r="D24" s="2">
        <v>434</v>
      </c>
      <c r="E24" s="2">
        <v>431</v>
      </c>
      <c r="F24" s="2">
        <v>423</v>
      </c>
      <c r="G24" s="30">
        <f t="shared" si="2"/>
        <v>428.75</v>
      </c>
      <c r="H24" s="30"/>
      <c r="I24" s="2" t="s">
        <v>63</v>
      </c>
      <c r="J24" s="29">
        <f>AVERAGE(J8:M8)</f>
        <v>2420.75</v>
      </c>
    </row>
    <row r="25" spans="1:8" ht="15.75">
      <c r="A25" s="4" t="s">
        <v>110</v>
      </c>
      <c r="B25" s="2">
        <v>414</v>
      </c>
      <c r="D25" s="2">
        <v>442</v>
      </c>
      <c r="E25" s="2">
        <v>385</v>
      </c>
      <c r="F25" s="2">
        <v>412</v>
      </c>
      <c r="G25" s="30">
        <f t="shared" si="2"/>
        <v>413.25</v>
      </c>
      <c r="H25" s="30"/>
    </row>
    <row r="26" spans="1:8" ht="15.75">
      <c r="A26" s="4" t="s">
        <v>54</v>
      </c>
      <c r="B26" s="2">
        <v>399</v>
      </c>
      <c r="D26" s="2">
        <v>386</v>
      </c>
      <c r="E26" s="2">
        <v>432</v>
      </c>
      <c r="F26" s="2">
        <v>414</v>
      </c>
      <c r="G26" s="30">
        <f t="shared" si="2"/>
        <v>407.75</v>
      </c>
      <c r="H26" s="30"/>
    </row>
    <row r="27" spans="7:8" ht="15.75">
      <c r="G27" s="30"/>
      <c r="H27" s="30"/>
    </row>
    <row r="28" spans="1:8" ht="15.75">
      <c r="A28" s="17" t="s">
        <v>131</v>
      </c>
      <c r="G28" s="30"/>
      <c r="H28" s="30"/>
    </row>
    <row r="29" spans="1:8" ht="15.75">
      <c r="A29" s="4" t="s">
        <v>137</v>
      </c>
      <c r="E29" s="2">
        <v>195</v>
      </c>
      <c r="G29" s="30">
        <f>E29/0.5</f>
        <v>390</v>
      </c>
      <c r="H29" s="30"/>
    </row>
    <row r="30" spans="1:8" ht="15.75">
      <c r="A30" s="18" t="s">
        <v>138</v>
      </c>
      <c r="B30" s="2">
        <v>451</v>
      </c>
      <c r="C30" s="2">
        <v>392</v>
      </c>
      <c r="E30" s="2">
        <v>405</v>
      </c>
      <c r="F30" s="2">
        <v>405</v>
      </c>
      <c r="G30" s="30">
        <f aca="true" t="shared" si="3" ref="G30:G38">AVERAGE(B30:F30)</f>
        <v>413.25</v>
      </c>
      <c r="H30" s="30"/>
    </row>
    <row r="31" spans="1:8" ht="15.75">
      <c r="A31" s="18" t="s">
        <v>18</v>
      </c>
      <c r="B31" s="2">
        <v>466</v>
      </c>
      <c r="C31" s="2">
        <v>397</v>
      </c>
      <c r="F31" s="2">
        <v>448</v>
      </c>
      <c r="G31" s="30">
        <f t="shared" si="3"/>
        <v>437</v>
      </c>
      <c r="H31" s="30"/>
    </row>
    <row r="32" spans="1:8" ht="15.75">
      <c r="A32" s="4" t="s">
        <v>139</v>
      </c>
      <c r="F32" s="2">
        <v>399</v>
      </c>
      <c r="G32" s="30">
        <f t="shared" si="3"/>
        <v>399</v>
      </c>
      <c r="H32" s="30"/>
    </row>
    <row r="33" spans="1:8" ht="15.75">
      <c r="A33" s="4" t="s">
        <v>140</v>
      </c>
      <c r="E33" s="2">
        <v>388</v>
      </c>
      <c r="F33" s="2">
        <v>415</v>
      </c>
      <c r="G33" s="30">
        <f t="shared" si="3"/>
        <v>401.5</v>
      </c>
      <c r="H33" s="30"/>
    </row>
    <row r="34" spans="1:8" ht="15.75">
      <c r="A34" s="4" t="s">
        <v>141</v>
      </c>
      <c r="B34" s="2">
        <v>393</v>
      </c>
      <c r="C34" s="2">
        <v>399</v>
      </c>
      <c r="E34" s="2">
        <v>356</v>
      </c>
      <c r="G34" s="30">
        <f t="shared" si="3"/>
        <v>382.6666666666667</v>
      </c>
      <c r="H34" s="30"/>
    </row>
    <row r="35" spans="1:8" ht="15.75">
      <c r="A35" s="4" t="s">
        <v>142</v>
      </c>
      <c r="B35" s="2">
        <v>426</v>
      </c>
      <c r="C35" s="2">
        <v>384</v>
      </c>
      <c r="F35" s="2">
        <v>394</v>
      </c>
      <c r="G35" s="30">
        <f t="shared" si="3"/>
        <v>401.3333333333333</v>
      </c>
      <c r="H35" s="30"/>
    </row>
    <row r="36" spans="1:8" ht="15.75">
      <c r="A36" s="4" t="s">
        <v>143</v>
      </c>
      <c r="B36" s="2">
        <v>368</v>
      </c>
      <c r="C36" s="2">
        <v>382</v>
      </c>
      <c r="E36" s="2">
        <v>411</v>
      </c>
      <c r="G36" s="30">
        <f t="shared" si="3"/>
        <v>387</v>
      </c>
      <c r="H36" s="30"/>
    </row>
    <row r="37" spans="1:8" ht="15.75">
      <c r="A37" s="4" t="s">
        <v>144</v>
      </c>
      <c r="E37" s="2">
        <v>173</v>
      </c>
      <c r="G37" s="30">
        <f>E37/0.5</f>
        <v>346</v>
      </c>
      <c r="H37" s="30"/>
    </row>
    <row r="38" spans="1:8" ht="15.75">
      <c r="A38" s="4" t="s">
        <v>145</v>
      </c>
      <c r="B38" s="2">
        <v>401</v>
      </c>
      <c r="C38" s="2">
        <v>439</v>
      </c>
      <c r="E38" s="2">
        <v>376</v>
      </c>
      <c r="F38" s="2">
        <v>389</v>
      </c>
      <c r="G38" s="30">
        <f t="shared" si="3"/>
        <v>401.25</v>
      </c>
      <c r="H38" s="30"/>
    </row>
    <row r="39" spans="7:8" ht="15.75">
      <c r="G39" s="30"/>
      <c r="H39" s="30"/>
    </row>
    <row r="40" spans="1:8" ht="15.75">
      <c r="A40" s="3" t="s">
        <v>63</v>
      </c>
      <c r="G40" s="30"/>
      <c r="H40" s="30"/>
    </row>
    <row r="41" spans="1:8" ht="15.75">
      <c r="A41" s="4" t="s">
        <v>76</v>
      </c>
      <c r="B41" s="2">
        <v>408</v>
      </c>
      <c r="C41" s="2">
        <v>428</v>
      </c>
      <c r="D41" s="2">
        <v>378</v>
      </c>
      <c r="E41" s="2">
        <v>427</v>
      </c>
      <c r="G41" s="30">
        <f aca="true" t="shared" si="4" ref="G41:G50">AVERAGE(B41:F41)</f>
        <v>410.25</v>
      </c>
      <c r="H41" s="30"/>
    </row>
    <row r="42" spans="1:8" ht="15.75">
      <c r="A42" s="4" t="s">
        <v>77</v>
      </c>
      <c r="B42" s="2">
        <v>378</v>
      </c>
      <c r="G42" s="30">
        <f t="shared" si="4"/>
        <v>378</v>
      </c>
      <c r="H42" s="30"/>
    </row>
    <row r="43" spans="1:8" ht="15.75">
      <c r="A43" s="4" t="s">
        <v>78</v>
      </c>
      <c r="B43" s="2">
        <v>423</v>
      </c>
      <c r="C43" s="2">
        <v>394</v>
      </c>
      <c r="D43" s="2">
        <v>367</v>
      </c>
      <c r="G43" s="30">
        <f t="shared" si="4"/>
        <v>394.6666666666667</v>
      </c>
      <c r="H43" s="30"/>
    </row>
    <row r="44" spans="1:8" ht="15.75">
      <c r="A44" s="4" t="s">
        <v>79</v>
      </c>
      <c r="B44" s="2">
        <v>448</v>
      </c>
      <c r="C44" s="2">
        <v>380</v>
      </c>
      <c r="D44" s="2">
        <v>404</v>
      </c>
      <c r="E44" s="2">
        <v>425</v>
      </c>
      <c r="G44" s="30">
        <f t="shared" si="4"/>
        <v>414.25</v>
      </c>
      <c r="H44" s="30"/>
    </row>
    <row r="45" spans="1:8" ht="15.75">
      <c r="A45" s="4" t="s">
        <v>80</v>
      </c>
      <c r="C45" s="2">
        <v>353</v>
      </c>
      <c r="G45" s="30">
        <f t="shared" si="4"/>
        <v>353</v>
      </c>
      <c r="H45" s="30"/>
    </row>
    <row r="46" spans="1:8" ht="15.75">
      <c r="A46" s="4" t="s">
        <v>148</v>
      </c>
      <c r="B46" s="2">
        <v>380</v>
      </c>
      <c r="E46" s="2">
        <v>383</v>
      </c>
      <c r="G46" s="30">
        <f t="shared" si="4"/>
        <v>381.5</v>
      </c>
      <c r="H46" s="30"/>
    </row>
    <row r="47" spans="1:8" ht="15.75">
      <c r="A47" s="4" t="s">
        <v>81</v>
      </c>
      <c r="C47" s="2">
        <v>393</v>
      </c>
      <c r="D47" s="2">
        <v>405</v>
      </c>
      <c r="G47" s="30">
        <f t="shared" si="4"/>
        <v>399</v>
      </c>
      <c r="H47" s="30"/>
    </row>
    <row r="48" spans="1:8" ht="15.75">
      <c r="A48" s="4" t="s">
        <v>82</v>
      </c>
      <c r="B48" s="2">
        <v>445</v>
      </c>
      <c r="C48" s="2">
        <v>396</v>
      </c>
      <c r="D48" s="2">
        <v>401</v>
      </c>
      <c r="E48" s="2">
        <v>457</v>
      </c>
      <c r="G48" s="30">
        <f t="shared" si="4"/>
        <v>424.75</v>
      </c>
      <c r="H48" s="30"/>
    </row>
    <row r="49" spans="1:8" ht="15.75">
      <c r="A49" s="4" t="s">
        <v>128</v>
      </c>
      <c r="D49" s="2">
        <v>416</v>
      </c>
      <c r="E49" s="2">
        <v>408</v>
      </c>
      <c r="G49" s="30">
        <f t="shared" si="4"/>
        <v>412</v>
      </c>
      <c r="H49" s="30"/>
    </row>
    <row r="50" spans="1:8" ht="15.75">
      <c r="A50" s="2" t="s">
        <v>171</v>
      </c>
      <c r="E50" s="2">
        <v>386</v>
      </c>
      <c r="G50" s="30">
        <f t="shared" si="4"/>
        <v>386</v>
      </c>
      <c r="H50" s="30"/>
    </row>
  </sheetData>
  <mergeCells count="3">
    <mergeCell ref="J2:N2"/>
    <mergeCell ref="J10:N10"/>
    <mergeCell ref="I18:J18"/>
  </mergeCells>
  <printOptions/>
  <pageMargins left="0.75" right="0.75" top="1" bottom="1" header="0.5" footer="0.5"/>
  <pageSetup horizontalDpi="600" verticalDpi="600" orientation="portrait" paperSize="9" r:id="rId1"/>
  <ignoredErrors>
    <ignoredError sqref="G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125" style="26" customWidth="1"/>
    <col min="2" max="2" width="12.625" style="27" bestFit="1" customWidth="1"/>
    <col min="3" max="3" width="15.875" style="27" bestFit="1" customWidth="1"/>
    <col min="4" max="4" width="26.125" style="16" bestFit="1" customWidth="1"/>
    <col min="5" max="5" width="15.375" style="16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33"/>
      <c r="B1" s="35" t="s">
        <v>172</v>
      </c>
      <c r="C1" s="35" t="s">
        <v>173</v>
      </c>
      <c r="D1" s="12"/>
      <c r="E1" s="12"/>
    </row>
    <row r="2" spans="1:5" ht="15.75">
      <c r="A2" s="33">
        <v>1</v>
      </c>
      <c r="B2" s="33" t="s">
        <v>4</v>
      </c>
      <c r="C2" s="38">
        <v>30</v>
      </c>
      <c r="E2" s="13"/>
    </row>
    <row r="3" spans="1:5" ht="15.75">
      <c r="A3" s="33">
        <f>A2+1</f>
        <v>2</v>
      </c>
      <c r="B3" s="33" t="s">
        <v>9</v>
      </c>
      <c r="C3" s="38">
        <v>30</v>
      </c>
      <c r="D3" s="40" t="s">
        <v>178</v>
      </c>
      <c r="E3" s="14"/>
    </row>
    <row r="4" spans="1:5" ht="15.75">
      <c r="A4" s="33">
        <f aca="true" t="shared" si="0" ref="A4:A18">A3+1</f>
        <v>3</v>
      </c>
      <c r="B4" s="33" t="s">
        <v>16</v>
      </c>
      <c r="C4" s="38">
        <v>26</v>
      </c>
      <c r="E4" s="14"/>
    </row>
    <row r="5" spans="1:5" ht="16.5" thickBot="1">
      <c r="A5" s="34">
        <f t="shared" si="0"/>
        <v>4</v>
      </c>
      <c r="B5" s="34" t="s">
        <v>35</v>
      </c>
      <c r="C5" s="34">
        <v>14</v>
      </c>
      <c r="E5" s="14"/>
    </row>
    <row r="6" spans="1:5" ht="15.75">
      <c r="A6" s="33">
        <f t="shared" si="0"/>
        <v>5</v>
      </c>
      <c r="B6" s="33" t="s">
        <v>23</v>
      </c>
      <c r="C6" s="38">
        <v>34</v>
      </c>
      <c r="E6" s="14"/>
    </row>
    <row r="7" spans="1:4" ht="15.75">
      <c r="A7" s="33">
        <f t="shared" si="0"/>
        <v>6</v>
      </c>
      <c r="B7" s="33" t="s">
        <v>33</v>
      </c>
      <c r="C7" s="38">
        <v>27</v>
      </c>
      <c r="D7" s="40" t="s">
        <v>176</v>
      </c>
    </row>
    <row r="8" spans="1:5" ht="12.75" customHeight="1">
      <c r="A8" s="33">
        <f t="shared" si="0"/>
        <v>7</v>
      </c>
      <c r="B8" s="33" t="s">
        <v>32</v>
      </c>
      <c r="C8" s="38">
        <v>27</v>
      </c>
      <c r="E8" s="12"/>
    </row>
    <row r="9" spans="1:5" ht="16.5" thickBot="1">
      <c r="A9" s="34">
        <f t="shared" si="0"/>
        <v>8</v>
      </c>
      <c r="B9" s="34" t="s">
        <v>83</v>
      </c>
      <c r="C9" s="39">
        <v>12</v>
      </c>
      <c r="E9" s="13"/>
    </row>
    <row r="10" spans="1:5" ht="15.75">
      <c r="A10" s="33">
        <f t="shared" si="0"/>
        <v>9</v>
      </c>
      <c r="B10" s="33" t="s">
        <v>85</v>
      </c>
      <c r="C10" s="20">
        <v>30</v>
      </c>
      <c r="E10" s="14"/>
    </row>
    <row r="11" spans="1:5" ht="15.75">
      <c r="A11" s="33">
        <f t="shared" si="0"/>
        <v>10</v>
      </c>
      <c r="B11" s="33" t="s">
        <v>84</v>
      </c>
      <c r="C11" s="20">
        <v>26</v>
      </c>
      <c r="D11" s="14"/>
      <c r="E11" s="14"/>
    </row>
    <row r="12" spans="1:5" ht="15.75">
      <c r="A12" s="33">
        <f t="shared" si="0"/>
        <v>11</v>
      </c>
      <c r="B12" s="33" t="s">
        <v>62</v>
      </c>
      <c r="C12" s="20">
        <v>24</v>
      </c>
      <c r="D12" s="14"/>
      <c r="E12" s="14"/>
    </row>
    <row r="13" spans="1:5" ht="16.5" thickBot="1">
      <c r="A13" s="34">
        <f t="shared" si="0"/>
        <v>12</v>
      </c>
      <c r="B13" s="34" t="s">
        <v>34</v>
      </c>
      <c r="C13" s="39">
        <v>20</v>
      </c>
      <c r="D13" s="14"/>
      <c r="E13" s="14"/>
    </row>
    <row r="14" spans="1:5" ht="15.75">
      <c r="A14" s="33">
        <f t="shared" si="0"/>
        <v>13</v>
      </c>
      <c r="B14" s="33" t="s">
        <v>86</v>
      </c>
      <c r="C14" s="33">
        <v>36</v>
      </c>
      <c r="D14" s="15"/>
      <c r="E14" s="15"/>
    </row>
    <row r="15" spans="1:5" ht="12.75" customHeight="1">
      <c r="A15" s="33">
        <f t="shared" si="0"/>
        <v>14</v>
      </c>
      <c r="B15" s="33" t="s">
        <v>61</v>
      </c>
      <c r="C15" s="33">
        <v>26</v>
      </c>
      <c r="D15" s="12"/>
      <c r="E15" s="12"/>
    </row>
    <row r="16" spans="1:5" ht="15.75">
      <c r="A16" s="33">
        <f t="shared" si="0"/>
        <v>15</v>
      </c>
      <c r="B16" s="33" t="s">
        <v>132</v>
      </c>
      <c r="C16" s="33">
        <v>22</v>
      </c>
      <c r="D16" s="13"/>
      <c r="E16" s="13"/>
    </row>
    <row r="17" spans="1:10" ht="15.75">
      <c r="A17" s="33">
        <f t="shared" si="0"/>
        <v>16</v>
      </c>
      <c r="B17" s="33" t="s">
        <v>131</v>
      </c>
      <c r="C17" s="33">
        <v>20</v>
      </c>
      <c r="D17" s="14"/>
      <c r="E17" s="14"/>
      <c r="H17" s="24"/>
      <c r="I17" s="24"/>
      <c r="J17" s="24"/>
    </row>
    <row r="18" spans="1:10" ht="15.75">
      <c r="A18" s="33">
        <f t="shared" si="0"/>
        <v>17</v>
      </c>
      <c r="B18" s="33" t="s">
        <v>63</v>
      </c>
      <c r="C18" s="33">
        <v>16</v>
      </c>
      <c r="D18" s="14"/>
      <c r="E18" s="14"/>
      <c r="H18" s="21"/>
      <c r="I18" s="22"/>
      <c r="J18" s="22"/>
    </row>
    <row r="19" spans="4:10" ht="15.75">
      <c r="D19" s="14"/>
      <c r="E19" s="14"/>
      <c r="H19" s="23"/>
      <c r="I19" s="23"/>
      <c r="J19" s="23"/>
    </row>
    <row r="20" spans="4:10" ht="15.75">
      <c r="D20" s="14"/>
      <c r="E20" s="14"/>
      <c r="H20" s="23"/>
      <c r="I20" s="23"/>
      <c r="J20" s="23"/>
    </row>
    <row r="21" spans="4:10" ht="15.75">
      <c r="D21" s="15"/>
      <c r="E21" s="15"/>
      <c r="H21" s="23"/>
      <c r="I21" s="23"/>
      <c r="J21" s="23"/>
    </row>
    <row r="22" spans="2:10" ht="12.75" customHeight="1">
      <c r="B22" s="25"/>
      <c r="C22" s="25"/>
      <c r="D22" s="12"/>
      <c r="E22" s="12"/>
      <c r="H22" s="23"/>
      <c r="I22" s="23"/>
      <c r="J22" s="23"/>
    </row>
    <row r="23" spans="2:10" ht="15.75">
      <c r="B23" s="25"/>
      <c r="C23" s="25"/>
      <c r="D23" s="13"/>
      <c r="E23" s="13"/>
      <c r="H23" s="23"/>
      <c r="I23" s="23"/>
      <c r="J23" s="23"/>
    </row>
    <row r="24" spans="2:5" ht="12.75">
      <c r="B24" s="28"/>
      <c r="C24" s="25"/>
      <c r="D24" s="14"/>
      <c r="E24" s="14"/>
    </row>
    <row r="25" spans="2:5" ht="12.75">
      <c r="B25" s="28"/>
      <c r="C25" s="25"/>
      <c r="D25" s="14"/>
      <c r="E25" s="14"/>
    </row>
    <row r="26" spans="2:5" ht="12.75">
      <c r="B26" s="28"/>
      <c r="C26" s="25"/>
      <c r="D26" s="14"/>
      <c r="E26" s="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dcterms:created xsi:type="dcterms:W3CDTF">2009-05-12T06:07:40Z</dcterms:created>
  <dcterms:modified xsi:type="dcterms:W3CDTF">2011-06-24T19:09:56Z</dcterms:modified>
  <cp:category/>
  <cp:version/>
  <cp:contentType/>
  <cp:contentStatus/>
</cp:coreProperties>
</file>